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" yWindow="210" windowWidth="11150" windowHeight="7950" activeTab="0"/>
  </bookViews>
  <sheets>
    <sheet name="Sheet1" sheetId="1" r:id="rId1"/>
    <sheet name="Sheet2" sheetId="2" r:id="rId2"/>
    <sheet name="Sheet3" sheetId="3" r:id="rId3"/>
  </sheets>
  <definedNames>
    <definedName name="Euro">'Sheet1'!#REF!</definedName>
    <definedName name="USD">'Sheet1'!#REF!</definedName>
  </definedNames>
  <calcPr fullCalcOnLoad="1"/>
</workbook>
</file>

<file path=xl/sharedStrings.xml><?xml version="1.0" encoding="utf-8"?>
<sst xmlns="http://schemas.openxmlformats.org/spreadsheetml/2006/main" count="94" uniqueCount="77">
  <si>
    <t>President</t>
  </si>
  <si>
    <t>FAI President Travel</t>
  </si>
  <si>
    <t>FAI General Conference</t>
  </si>
  <si>
    <t>Hans Akerstedt</t>
  </si>
  <si>
    <t>1st Vice President</t>
  </si>
  <si>
    <t>Jury Board</t>
  </si>
  <si>
    <t>Mark Sullivan</t>
  </si>
  <si>
    <t>2nd Vice President</t>
  </si>
  <si>
    <t>3rd Vice President</t>
  </si>
  <si>
    <t>Alex Nagorski</t>
  </si>
  <si>
    <t>Secretary</t>
  </si>
  <si>
    <t>Communications</t>
  </si>
  <si>
    <t>Stationary</t>
  </si>
  <si>
    <t>Conference Expenses</t>
  </si>
  <si>
    <t>Masashi Kakuda</t>
  </si>
  <si>
    <t>Alan Blount</t>
  </si>
  <si>
    <t>Pat Brake</t>
  </si>
  <si>
    <t>EPAS</t>
  </si>
  <si>
    <t>WAG</t>
  </si>
  <si>
    <t xml:space="preserve">Karl Stefan </t>
  </si>
  <si>
    <t>Records Review SC</t>
  </si>
  <si>
    <t>Competitors SC</t>
  </si>
  <si>
    <t>Rules SC</t>
  </si>
  <si>
    <t>Martine Besnainou</t>
  </si>
  <si>
    <t>Bengt Stener</t>
  </si>
  <si>
    <t>Safety SC</t>
  </si>
  <si>
    <t>no anticipated expenses</t>
  </si>
  <si>
    <t xml:space="preserve">FAI Representatives </t>
  </si>
  <si>
    <t>CIMP Representatives</t>
  </si>
  <si>
    <t>David Bareford</t>
  </si>
  <si>
    <t>John Grubbstrom</t>
  </si>
  <si>
    <t>Subcommittees &amp; Working Groups</t>
  </si>
  <si>
    <t>Bureau</t>
  </si>
  <si>
    <t>Budget</t>
  </si>
  <si>
    <t>Actual</t>
  </si>
  <si>
    <t xml:space="preserve">Communications </t>
  </si>
  <si>
    <t>Miscellaneous</t>
  </si>
  <si>
    <t xml:space="preserve"> - Engraving</t>
  </si>
  <si>
    <t xml:space="preserve"> - Shipping event packs</t>
  </si>
  <si>
    <t xml:space="preserve">Youth Camp subsidy </t>
  </si>
  <si>
    <t xml:space="preserve"> </t>
  </si>
  <si>
    <t>Sanction Fees</t>
  </si>
  <si>
    <t>Other CIA Financial Committments</t>
  </si>
  <si>
    <t>Donations</t>
  </si>
  <si>
    <t>CIA Revenue Total</t>
  </si>
  <si>
    <t>CIA Expenses Total</t>
  </si>
  <si>
    <t xml:space="preserve">CIA Plenary Meeting 2006 </t>
  </si>
  <si>
    <t>Uwe Schneider</t>
  </si>
  <si>
    <t>Officials SC</t>
  </si>
  <si>
    <t>Public Relations &amp; SC</t>
  </si>
  <si>
    <t xml:space="preserve"> - Flags</t>
  </si>
  <si>
    <t xml:space="preserve"> - Diplomas</t>
  </si>
  <si>
    <t xml:space="preserve"> - Merchandise for sale/award</t>
  </si>
  <si>
    <t>Jean Claude Weber</t>
  </si>
  <si>
    <t>Special Tracking WG</t>
  </si>
  <si>
    <t>Claude Weber</t>
  </si>
  <si>
    <t>OLC and Tracking development</t>
  </si>
  <si>
    <t>Merchandise Sales</t>
  </si>
  <si>
    <t xml:space="preserve">SUMMARY (Revenue minus Expenses) </t>
  </si>
  <si>
    <t>Subtotal Merchandise &amp; Products</t>
  </si>
  <si>
    <t xml:space="preserve"> - CIA Championship Medals</t>
  </si>
  <si>
    <t xml:space="preserve"> - FAI Championship Medals</t>
  </si>
  <si>
    <t>Europe Air Sports</t>
  </si>
  <si>
    <t xml:space="preserve"> - Notable Flights Book</t>
  </si>
  <si>
    <t>(Vert Pomme)</t>
  </si>
  <si>
    <t>Donation (1,000,- €)</t>
  </si>
  <si>
    <t>Expense Budget for Year to 31st December 2007 in SFr</t>
  </si>
  <si>
    <t xml:space="preserve">Actual </t>
  </si>
  <si>
    <t>Merchandise &amp; Products</t>
  </si>
  <si>
    <t xml:space="preserve"> - 50th Gordon Bennett Merchandise</t>
  </si>
  <si>
    <t>Special Projects</t>
  </si>
  <si>
    <t>Test Mobilux Software - Schneider</t>
  </si>
  <si>
    <t>FAI Event Organisers Seminar</t>
  </si>
  <si>
    <t>Revenue Budget for Year to 31st December 2007 in SFr</t>
  </si>
  <si>
    <t>CIA Conference 2007 Invoice Abu Dhabi</t>
  </si>
  <si>
    <t>Great Balloon Race FAI provisions</t>
  </si>
  <si>
    <t>Total SCs and WGs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</si>
</sst>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2]\ #,##0"/>
    <numFmt numFmtId="173" formatCode="[$$-409]#,##0"/>
    <numFmt numFmtId="174" formatCode="_([$$-409]* #,##0_);_([$$-409]* \(#,##0\);_([$$-409]* &quot;-&quot;_);_(@_)"/>
    <numFmt numFmtId="175" formatCode="#,##0\ [$€-1]"/>
    <numFmt numFmtId="176" formatCode="_([$EUR]\ * #,##0_);_([$EUR]\ * \(#,##0\);_([$EUR]\ * &quot;-&quot;_);_(@_)"/>
    <numFmt numFmtId="177" formatCode="_([$USD]\ * #,##0_);_([$USD]\ * \(#,##0\);_([$USD]\ * &quot;-&quot;_);_(@_)"/>
    <numFmt numFmtId="178" formatCode="_([$USD]\ * #,##0.00_);_([$USD]\ * \(#,##0.00\);_([$USD]\ 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EUR]\ #,##0"/>
    <numFmt numFmtId="183" formatCode="0_);\(0\)"/>
    <numFmt numFmtId="184" formatCode="_([$EUR]\ * #,##0.00_);_([$EUR]\ * \(#,##0.00\);_([$EUR]\ * &quot;-&quot;??_);_(@_)"/>
    <numFmt numFmtId="185" formatCode="_ [$CHF-1407]\ * #,##0_ ;_ [$CHF-1407]\ * \-#,##0_ ;_ [$CHF-1407]\ * &quot;-&quot;_ ;_ @_ "/>
    <numFmt numFmtId="186" formatCode="_ [$SFr.-100C]\ * #,##0_ ;_ [$SFr.-100C]\ * \-#,##0_ ;_ [$SFr.-100C]\ * &quot;-&quot;_ ;_ @_ "/>
    <numFmt numFmtId="187" formatCode="[$SFr.-100C]\ #,##0.00"/>
    <numFmt numFmtId="188" formatCode="[$SFr.-100C]\ #,##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 wrapText="1"/>
    </xf>
    <xf numFmtId="1" fontId="3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Font="1" applyAlignment="1">
      <alignment/>
    </xf>
    <xf numFmtId="186" fontId="1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186" fontId="1" fillId="0" borderId="0" xfId="0" applyNumberFormat="1" applyFont="1" applyAlignment="1">
      <alignment horizontal="center"/>
    </xf>
    <xf numFmtId="186" fontId="1" fillId="0" borderId="0" xfId="0" applyNumberFormat="1" applyFont="1" applyAlignment="1">
      <alignment vertical="center"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86" fontId="4" fillId="0" borderId="0" xfId="0" applyNumberFormat="1" applyFont="1" applyAlignment="1">
      <alignment vertical="center"/>
    </xf>
    <xf numFmtId="186" fontId="5" fillId="0" borderId="0" xfId="0" applyNumberFormat="1" applyFont="1" applyAlignment="1">
      <alignment vertical="center"/>
    </xf>
    <xf numFmtId="186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 vertical="center"/>
    </xf>
    <xf numFmtId="188" fontId="1" fillId="0" borderId="0" xfId="0" applyNumberFormat="1" applyFont="1" applyAlignment="1">
      <alignment/>
    </xf>
    <xf numFmtId="188" fontId="1" fillId="0" borderId="0" xfId="0" applyNumberFormat="1" applyFont="1" applyAlignment="1">
      <alignment horizontal="center"/>
    </xf>
    <xf numFmtId="188" fontId="0" fillId="0" borderId="0" xfId="0" applyNumberFormat="1" applyAlignment="1">
      <alignment/>
    </xf>
    <xf numFmtId="188" fontId="0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188" fontId="0" fillId="0" borderId="0" xfId="0" applyNumberFormat="1" applyAlignment="1">
      <alignment vertical="center"/>
    </xf>
    <xf numFmtId="0" fontId="1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85" zoomScaleNormal="85" workbookViewId="0" topLeftCell="B1">
      <pane ySplit="4" topLeftCell="BM34" activePane="bottomLeft" state="frozen"/>
      <selection pane="topLeft" activeCell="A1" sqref="A1"/>
      <selection pane="bottomLeft" activeCell="I30" sqref="I30"/>
    </sheetView>
  </sheetViews>
  <sheetFormatPr defaultColWidth="9.140625" defaultRowHeight="12.75"/>
  <cols>
    <col min="1" max="1" width="34.57421875" style="12" customWidth="1"/>
    <col min="2" max="2" width="17.57421875" style="0" customWidth="1"/>
    <col min="3" max="3" width="30.7109375" style="0" customWidth="1"/>
    <col min="4" max="4" width="0.85546875" style="4" customWidth="1"/>
    <col min="5" max="5" width="12.00390625" style="4" bestFit="1" customWidth="1"/>
    <col min="6" max="6" width="12.57421875" style="0" bestFit="1" customWidth="1"/>
    <col min="7" max="7" width="0.85546875" style="0" customWidth="1"/>
    <col min="8" max="8" width="12.8515625" style="4" customWidth="1"/>
    <col min="9" max="9" width="11.57421875" style="41" customWidth="1"/>
    <col min="10" max="10" width="0.5625" style="41" customWidth="1"/>
    <col min="11" max="11" width="13.28125" style="41" customWidth="1"/>
  </cols>
  <sheetData>
    <row r="1" spans="1:11" s="14" customFormat="1" ht="24.75" customHeight="1">
      <c r="A1" s="13" t="s">
        <v>46</v>
      </c>
      <c r="D1" s="15"/>
      <c r="E1" s="15"/>
      <c r="H1" s="15"/>
      <c r="I1" s="38"/>
      <c r="J1" s="38"/>
      <c r="K1" s="38"/>
    </row>
    <row r="2" spans="1:11" s="1" customFormat="1" ht="25.5">
      <c r="A2" s="7" t="s">
        <v>66</v>
      </c>
      <c r="D2" s="3"/>
      <c r="E2" s="3"/>
      <c r="H2" s="3"/>
      <c r="I2" s="39"/>
      <c r="J2" s="39"/>
      <c r="K2" s="39"/>
    </row>
    <row r="3" spans="1:11" s="1" customFormat="1" ht="12.75">
      <c r="A3" s="7"/>
      <c r="D3" s="2"/>
      <c r="E3" s="2" t="s">
        <v>33</v>
      </c>
      <c r="F3" s="2" t="s">
        <v>34</v>
      </c>
      <c r="G3" s="2"/>
      <c r="H3" s="2" t="s">
        <v>33</v>
      </c>
      <c r="I3" s="40" t="s">
        <v>67</v>
      </c>
      <c r="J3" s="39"/>
      <c r="K3" s="40" t="s">
        <v>33</v>
      </c>
    </row>
    <row r="4" spans="1:11" s="1" customFormat="1" ht="12.75">
      <c r="A4" s="7"/>
      <c r="D4" s="2"/>
      <c r="E4" s="2">
        <v>2005</v>
      </c>
      <c r="F4" s="2">
        <v>2005</v>
      </c>
      <c r="G4" s="2"/>
      <c r="H4" s="2">
        <v>2006</v>
      </c>
      <c r="I4" s="2">
        <v>2006</v>
      </c>
      <c r="J4" s="3"/>
      <c r="K4" s="2">
        <v>2007</v>
      </c>
    </row>
    <row r="5" spans="1:8" ht="12.75">
      <c r="A5" s="8" t="s">
        <v>32</v>
      </c>
      <c r="E5" s="2"/>
      <c r="F5" s="2"/>
      <c r="G5" s="2"/>
      <c r="H5" s="2"/>
    </row>
    <row r="6" spans="1:11" ht="12">
      <c r="A6" s="9" t="s">
        <v>0</v>
      </c>
      <c r="B6" s="5" t="s">
        <v>53</v>
      </c>
      <c r="C6" t="s">
        <v>1</v>
      </c>
      <c r="E6" s="22">
        <v>1000</v>
      </c>
      <c r="F6" s="22">
        <f>2461-F7</f>
        <v>1372</v>
      </c>
      <c r="G6" s="22"/>
      <c r="H6" s="22">
        <v>1600</v>
      </c>
      <c r="I6" s="22">
        <v>0</v>
      </c>
      <c r="K6" s="22">
        <v>1000</v>
      </c>
    </row>
    <row r="7" spans="1:11" ht="12">
      <c r="A7" s="9"/>
      <c r="C7" t="s">
        <v>2</v>
      </c>
      <c r="E7" s="22">
        <v>1000</v>
      </c>
      <c r="F7" s="22">
        <v>1089</v>
      </c>
      <c r="G7" s="22"/>
      <c r="H7" s="23">
        <v>3000</v>
      </c>
      <c r="I7" s="22">
        <v>3043</v>
      </c>
      <c r="K7" s="22">
        <v>1500</v>
      </c>
    </row>
    <row r="8" spans="1:11" ht="12">
      <c r="A8" s="9" t="s">
        <v>4</v>
      </c>
      <c r="B8" t="s">
        <v>3</v>
      </c>
      <c r="C8" t="s">
        <v>26</v>
      </c>
      <c r="E8" s="22">
        <v>0</v>
      </c>
      <c r="F8" s="22">
        <v>108</v>
      </c>
      <c r="G8" s="22"/>
      <c r="H8" s="22">
        <v>0</v>
      </c>
      <c r="I8" s="22">
        <v>0</v>
      </c>
      <c r="K8" s="22">
        <v>0</v>
      </c>
    </row>
    <row r="9" spans="1:11" ht="12">
      <c r="A9" s="9" t="s">
        <v>7</v>
      </c>
      <c r="B9" t="s">
        <v>6</v>
      </c>
      <c r="C9" t="s">
        <v>26</v>
      </c>
      <c r="E9" s="22">
        <v>0</v>
      </c>
      <c r="F9" s="22">
        <v>0</v>
      </c>
      <c r="G9" s="22"/>
      <c r="H9" s="22">
        <v>0</v>
      </c>
      <c r="I9" s="22">
        <v>0</v>
      </c>
      <c r="K9" s="22">
        <v>0</v>
      </c>
    </row>
    <row r="10" spans="1:11" ht="12">
      <c r="A10" s="9" t="s">
        <v>8</v>
      </c>
      <c r="B10" t="s">
        <v>47</v>
      </c>
      <c r="C10" t="s">
        <v>26</v>
      </c>
      <c r="E10" s="22">
        <v>0</v>
      </c>
      <c r="F10" s="22">
        <v>0</v>
      </c>
      <c r="G10" s="22"/>
      <c r="H10" s="22">
        <v>0</v>
      </c>
      <c r="I10" s="22">
        <v>0</v>
      </c>
      <c r="K10" s="22">
        <v>0</v>
      </c>
    </row>
    <row r="11" spans="1:11" ht="12">
      <c r="A11" s="9" t="s">
        <v>10</v>
      </c>
      <c r="B11" t="s">
        <v>9</v>
      </c>
      <c r="C11" t="s">
        <v>11</v>
      </c>
      <c r="E11" s="22">
        <v>151</v>
      </c>
      <c r="F11" s="22">
        <v>0</v>
      </c>
      <c r="G11" s="22"/>
      <c r="H11" s="22">
        <v>150</v>
      </c>
      <c r="I11" s="22">
        <v>0</v>
      </c>
      <c r="K11" s="22">
        <v>0</v>
      </c>
    </row>
    <row r="12" spans="1:11" ht="12">
      <c r="A12" s="9"/>
      <c r="C12" t="s">
        <v>12</v>
      </c>
      <c r="E12" s="22">
        <v>151</v>
      </c>
      <c r="F12" s="22">
        <v>0</v>
      </c>
      <c r="G12" s="22"/>
      <c r="H12" s="22">
        <v>150</v>
      </c>
      <c r="I12" s="22">
        <v>0</v>
      </c>
      <c r="K12" s="22">
        <v>0</v>
      </c>
    </row>
    <row r="13" spans="1:11" ht="12">
      <c r="A13" s="9"/>
      <c r="C13" t="s">
        <v>13</v>
      </c>
      <c r="E13" s="22">
        <v>1500</v>
      </c>
      <c r="F13" s="22">
        <v>2176</v>
      </c>
      <c r="G13" s="22"/>
      <c r="H13" s="22">
        <v>1000</v>
      </c>
      <c r="I13" s="22">
        <v>0</v>
      </c>
      <c r="K13" s="22">
        <v>19500</v>
      </c>
    </row>
    <row r="14" spans="1:11" ht="12.75">
      <c r="A14" s="9"/>
      <c r="E14" s="24">
        <f>SUM(E6:E13)</f>
        <v>3802</v>
      </c>
      <c r="F14" s="24">
        <f aca="true" t="shared" si="0" ref="F14:K14">SUM(F6:F13)</f>
        <v>4745</v>
      </c>
      <c r="G14" s="24">
        <f t="shared" si="0"/>
        <v>0</v>
      </c>
      <c r="H14" s="24">
        <f t="shared" si="0"/>
        <v>5900</v>
      </c>
      <c r="I14" s="24">
        <f t="shared" si="0"/>
        <v>3043</v>
      </c>
      <c r="J14" s="24">
        <f t="shared" si="0"/>
        <v>0</v>
      </c>
      <c r="K14" s="24">
        <f t="shared" si="0"/>
        <v>22000</v>
      </c>
    </row>
    <row r="15" spans="1:9" ht="12">
      <c r="A15" s="9"/>
      <c r="E15" s="22"/>
      <c r="F15" s="22"/>
      <c r="G15" s="22"/>
      <c r="H15" s="22"/>
      <c r="I15" s="22"/>
    </row>
    <row r="16" spans="1:9" ht="12.75">
      <c r="A16" s="8" t="s">
        <v>27</v>
      </c>
      <c r="E16" s="22"/>
      <c r="F16" s="22"/>
      <c r="G16" s="22"/>
      <c r="H16" s="22"/>
      <c r="I16" s="22"/>
    </row>
    <row r="17" spans="1:11" ht="12">
      <c r="A17" s="9" t="s">
        <v>62</v>
      </c>
      <c r="B17" t="s">
        <v>3</v>
      </c>
      <c r="C17" t="s">
        <v>65</v>
      </c>
      <c r="E17" s="22">
        <v>1100</v>
      </c>
      <c r="F17" s="22">
        <v>1547</v>
      </c>
      <c r="G17" s="22"/>
      <c r="H17" s="22">
        <v>1600</v>
      </c>
      <c r="I17" s="22">
        <v>1557.32</v>
      </c>
      <c r="K17" s="22">
        <v>1600</v>
      </c>
    </row>
    <row r="18" spans="1:9" ht="12">
      <c r="A18" s="9" t="s">
        <v>28</v>
      </c>
      <c r="B18" t="s">
        <v>29</v>
      </c>
      <c r="C18" t="s">
        <v>26</v>
      </c>
      <c r="E18" s="22"/>
      <c r="F18" s="22"/>
      <c r="G18" s="22"/>
      <c r="H18" s="22"/>
      <c r="I18" s="22"/>
    </row>
    <row r="19" spans="1:9" ht="12">
      <c r="A19" s="9"/>
      <c r="B19" t="s">
        <v>30</v>
      </c>
      <c r="C19" t="s">
        <v>26</v>
      </c>
      <c r="E19" s="22"/>
      <c r="F19" s="22"/>
      <c r="G19" s="22"/>
      <c r="H19" s="22"/>
      <c r="I19" s="22"/>
    </row>
    <row r="20" spans="1:11" ht="12.75">
      <c r="A20" s="9"/>
      <c r="E20" s="24">
        <f>SUM(E17:E19)</f>
        <v>1100</v>
      </c>
      <c r="F20" s="24">
        <f aca="true" t="shared" si="1" ref="F20:K20">SUM(F17:F19)</f>
        <v>1547</v>
      </c>
      <c r="G20" s="24">
        <f t="shared" si="1"/>
        <v>0</v>
      </c>
      <c r="H20" s="24">
        <f t="shared" si="1"/>
        <v>1600</v>
      </c>
      <c r="I20" s="24">
        <f t="shared" si="1"/>
        <v>1557.32</v>
      </c>
      <c r="J20" s="24">
        <f t="shared" si="1"/>
        <v>0</v>
      </c>
      <c r="K20" s="24">
        <f t="shared" si="1"/>
        <v>1600</v>
      </c>
    </row>
    <row r="21" spans="1:11" s="1" customFormat="1" ht="12.75">
      <c r="A21" s="8" t="s">
        <v>31</v>
      </c>
      <c r="D21" s="3"/>
      <c r="E21" s="24"/>
      <c r="F21" s="24"/>
      <c r="G21" s="24"/>
      <c r="H21" s="24"/>
      <c r="I21" s="24"/>
      <c r="J21" s="39"/>
      <c r="K21" s="39"/>
    </row>
    <row r="22" spans="1:9" ht="12">
      <c r="A22" s="9" t="s">
        <v>21</v>
      </c>
      <c r="B22" t="s">
        <v>15</v>
      </c>
      <c r="C22" t="s">
        <v>26</v>
      </c>
      <c r="E22" s="22"/>
      <c r="F22" s="22"/>
      <c r="G22" s="22"/>
      <c r="H22" s="22"/>
      <c r="I22" s="22"/>
    </row>
    <row r="23" spans="1:11" ht="12">
      <c r="A23" s="9" t="s">
        <v>17</v>
      </c>
      <c r="C23" t="s">
        <v>40</v>
      </c>
      <c r="E23" s="22">
        <v>600</v>
      </c>
      <c r="F23" s="22">
        <v>0</v>
      </c>
      <c r="G23" s="22"/>
      <c r="H23" s="22">
        <v>600</v>
      </c>
      <c r="I23" s="22">
        <v>0</v>
      </c>
      <c r="K23" s="22">
        <v>600</v>
      </c>
    </row>
    <row r="24" spans="1:11" ht="12">
      <c r="A24" s="9" t="s">
        <v>5</v>
      </c>
      <c r="B24" t="s">
        <v>3</v>
      </c>
      <c r="C24" t="s">
        <v>26</v>
      </c>
      <c r="E24" s="22">
        <v>0</v>
      </c>
      <c r="F24" s="22">
        <v>0</v>
      </c>
      <c r="G24" s="22"/>
      <c r="H24" s="22">
        <v>0</v>
      </c>
      <c r="I24" s="22">
        <v>0</v>
      </c>
      <c r="K24" s="22">
        <v>600</v>
      </c>
    </row>
    <row r="25" spans="1:11" ht="12">
      <c r="A25" s="9" t="s">
        <v>48</v>
      </c>
      <c r="B25" t="s">
        <v>23</v>
      </c>
      <c r="C25" t="s">
        <v>26</v>
      </c>
      <c r="E25" s="22">
        <v>0</v>
      </c>
      <c r="F25" s="22">
        <v>0</v>
      </c>
      <c r="G25" s="22"/>
      <c r="H25" s="22">
        <v>600</v>
      </c>
      <c r="I25" s="22">
        <v>0</v>
      </c>
      <c r="K25" s="22">
        <v>0</v>
      </c>
    </row>
    <row r="26" spans="1:11" ht="12.75">
      <c r="A26" s="9"/>
      <c r="E26" s="24">
        <f>SUM(E22:E25)</f>
        <v>600</v>
      </c>
      <c r="F26" s="24">
        <f aca="true" t="shared" si="2" ref="F26:K26">SUM(F22:F25)</f>
        <v>0</v>
      </c>
      <c r="G26" s="24">
        <f t="shared" si="2"/>
        <v>0</v>
      </c>
      <c r="H26" s="24">
        <f t="shared" si="2"/>
        <v>1200</v>
      </c>
      <c r="I26" s="24">
        <f t="shared" si="2"/>
        <v>0</v>
      </c>
      <c r="J26" s="24">
        <f t="shared" si="2"/>
        <v>0</v>
      </c>
      <c r="K26" s="24">
        <f t="shared" si="2"/>
        <v>1200</v>
      </c>
    </row>
    <row r="27" spans="1:9" ht="12">
      <c r="A27" s="9"/>
      <c r="E27" s="22"/>
      <c r="F27" s="22"/>
      <c r="G27" s="22"/>
      <c r="H27" s="22"/>
      <c r="I27" s="22"/>
    </row>
    <row r="28" spans="1:11" ht="12">
      <c r="A28" s="11" t="s">
        <v>49</v>
      </c>
      <c r="B28" t="s">
        <v>16</v>
      </c>
      <c r="C28" t="s">
        <v>39</v>
      </c>
      <c r="E28" s="22">
        <v>0</v>
      </c>
      <c r="F28" s="22">
        <v>0</v>
      </c>
      <c r="G28" s="22"/>
      <c r="H28" s="22">
        <v>2330</v>
      </c>
      <c r="I28" s="22">
        <v>2335.95</v>
      </c>
      <c r="K28" s="22"/>
    </row>
    <row r="29" spans="1:11" ht="12.75">
      <c r="A29" s="8"/>
      <c r="C29" s="1" t="s">
        <v>68</v>
      </c>
      <c r="E29" s="22"/>
      <c r="F29" s="22"/>
      <c r="G29" s="22"/>
      <c r="H29" s="22"/>
      <c r="I29" s="22"/>
      <c r="K29" s="22"/>
    </row>
    <row r="30" spans="1:11" ht="12.75">
      <c r="A30" s="8"/>
      <c r="C30" t="s">
        <v>60</v>
      </c>
      <c r="E30" s="22"/>
      <c r="F30" s="23">
        <v>4608</v>
      </c>
      <c r="G30" s="23"/>
      <c r="H30" s="22">
        <v>0</v>
      </c>
      <c r="I30" s="22">
        <v>900</v>
      </c>
      <c r="K30" s="22">
        <v>900</v>
      </c>
    </row>
    <row r="31" spans="1:11" ht="12.75">
      <c r="A31" s="8"/>
      <c r="C31" t="s">
        <v>61</v>
      </c>
      <c r="E31" s="22"/>
      <c r="F31" s="23">
        <v>480</v>
      </c>
      <c r="G31" s="23"/>
      <c r="H31" s="22">
        <v>0</v>
      </c>
      <c r="I31" s="22">
        <v>640</v>
      </c>
      <c r="K31" s="22">
        <v>640</v>
      </c>
    </row>
    <row r="32" spans="1:11" ht="12">
      <c r="A32" s="9"/>
      <c r="C32" t="s">
        <v>50</v>
      </c>
      <c r="E32" s="22"/>
      <c r="F32" s="22">
        <v>2523.2</v>
      </c>
      <c r="G32" s="22"/>
      <c r="H32" s="22">
        <v>0</v>
      </c>
      <c r="I32" s="22">
        <v>0</v>
      </c>
      <c r="K32" s="22">
        <v>400</v>
      </c>
    </row>
    <row r="33" spans="1:11" ht="12">
      <c r="A33" s="9"/>
      <c r="C33" t="s">
        <v>51</v>
      </c>
      <c r="E33" s="22"/>
      <c r="F33" s="22">
        <v>834.45</v>
      </c>
      <c r="G33" s="22"/>
      <c r="H33" s="22">
        <v>0</v>
      </c>
      <c r="I33" s="22">
        <v>0</v>
      </c>
      <c r="K33" s="22">
        <f>60*1.67</f>
        <v>100.19999999999999</v>
      </c>
    </row>
    <row r="34" spans="1:11" ht="12">
      <c r="A34" s="9"/>
      <c r="C34" t="s">
        <v>37</v>
      </c>
      <c r="E34" s="22" t="s">
        <v>40</v>
      </c>
      <c r="F34" s="22">
        <v>145.25</v>
      </c>
      <c r="G34" s="22"/>
      <c r="H34" s="22">
        <v>200</v>
      </c>
      <c r="I34" s="22">
        <v>0</v>
      </c>
      <c r="K34" s="22">
        <v>150</v>
      </c>
    </row>
    <row r="35" spans="1:11" ht="12">
      <c r="A35" s="9"/>
      <c r="C35" t="s">
        <v>38</v>
      </c>
      <c r="E35" s="22" t="s">
        <v>40</v>
      </c>
      <c r="F35" s="22">
        <v>160.48</v>
      </c>
      <c r="G35" s="22"/>
      <c r="H35" s="23">
        <v>150</v>
      </c>
      <c r="I35" s="22">
        <v>117.9</v>
      </c>
      <c r="K35" s="22">
        <v>200</v>
      </c>
    </row>
    <row r="36" spans="1:11" ht="12">
      <c r="A36" s="9"/>
      <c r="C36" t="s">
        <v>63</v>
      </c>
      <c r="E36" s="22"/>
      <c r="F36" s="22">
        <v>1235</v>
      </c>
      <c r="G36" s="22"/>
      <c r="H36" s="22">
        <v>0</v>
      </c>
      <c r="I36" s="22">
        <v>0</v>
      </c>
      <c r="K36" s="22">
        <v>100</v>
      </c>
    </row>
    <row r="37" spans="1:11" ht="12">
      <c r="A37" s="9"/>
      <c r="C37" t="s">
        <v>69</v>
      </c>
      <c r="E37" s="22"/>
      <c r="F37" s="22">
        <v>0</v>
      </c>
      <c r="G37" s="22"/>
      <c r="H37" s="23">
        <v>3100</v>
      </c>
      <c r="I37" s="22">
        <v>4034.4</v>
      </c>
      <c r="K37" s="22">
        <v>0</v>
      </c>
    </row>
    <row r="38" spans="1:11" ht="12">
      <c r="A38" s="9"/>
      <c r="B38" t="s">
        <v>64</v>
      </c>
      <c r="C38" t="s">
        <v>52</v>
      </c>
      <c r="E38" s="22"/>
      <c r="F38" s="22">
        <v>850.65</v>
      </c>
      <c r="G38" s="22"/>
      <c r="H38" s="23">
        <v>1700</v>
      </c>
      <c r="I38" s="22">
        <v>606.25</v>
      </c>
      <c r="K38" s="22">
        <v>0</v>
      </c>
    </row>
    <row r="39" spans="3:11" s="16" customFormat="1" ht="13.5" customHeight="1">
      <c r="C39" s="17" t="s">
        <v>59</v>
      </c>
      <c r="D39" s="18"/>
      <c r="E39" s="26">
        <v>5000</v>
      </c>
      <c r="F39" s="26">
        <f aca="true" t="shared" si="3" ref="F39:K39">SUM(F28:F38)</f>
        <v>10837.029999999999</v>
      </c>
      <c r="G39" s="26">
        <f t="shared" si="3"/>
        <v>0</v>
      </c>
      <c r="H39" s="26">
        <f t="shared" si="3"/>
        <v>7480</v>
      </c>
      <c r="I39" s="26">
        <f t="shared" si="3"/>
        <v>8634.5</v>
      </c>
      <c r="J39" s="26">
        <f t="shared" si="3"/>
        <v>0</v>
      </c>
      <c r="K39" s="26">
        <f t="shared" si="3"/>
        <v>2490.2</v>
      </c>
    </row>
    <row r="40" spans="1:9" ht="12">
      <c r="A40" s="9"/>
      <c r="E40" s="22"/>
      <c r="F40" s="22"/>
      <c r="G40" s="22"/>
      <c r="H40" s="22"/>
      <c r="I40" s="22"/>
    </row>
    <row r="41" spans="1:11" ht="12">
      <c r="A41" s="9" t="s">
        <v>20</v>
      </c>
      <c r="B41" t="s">
        <v>19</v>
      </c>
      <c r="C41" t="s">
        <v>35</v>
      </c>
      <c r="E41" s="22">
        <v>171</v>
      </c>
      <c r="F41" s="22">
        <v>0</v>
      </c>
      <c r="G41" s="22"/>
      <c r="H41" s="22">
        <v>0</v>
      </c>
      <c r="I41" s="22">
        <v>0</v>
      </c>
      <c r="K41" s="22">
        <v>0</v>
      </c>
    </row>
    <row r="42" spans="1:11" ht="12">
      <c r="A42" s="9"/>
      <c r="C42" t="s">
        <v>36</v>
      </c>
      <c r="E42" s="22">
        <v>171</v>
      </c>
      <c r="F42" s="22">
        <v>0</v>
      </c>
      <c r="G42" s="22"/>
      <c r="H42" s="22">
        <v>0</v>
      </c>
      <c r="I42" s="22">
        <v>0</v>
      </c>
      <c r="K42" s="22">
        <v>0</v>
      </c>
    </row>
    <row r="43" spans="1:11" ht="12">
      <c r="A43" s="9" t="s">
        <v>22</v>
      </c>
      <c r="B43" t="s">
        <v>14</v>
      </c>
      <c r="C43" t="s">
        <v>26</v>
      </c>
      <c r="E43" s="22">
        <v>0</v>
      </c>
      <c r="F43" s="22">
        <v>0</v>
      </c>
      <c r="G43" s="22"/>
      <c r="H43" s="22">
        <v>0</v>
      </c>
      <c r="I43" s="22">
        <v>0</v>
      </c>
      <c r="K43" s="22">
        <v>0</v>
      </c>
    </row>
    <row r="44" spans="1:11" ht="12">
      <c r="A44" s="9" t="s">
        <v>25</v>
      </c>
      <c r="B44" t="s">
        <v>24</v>
      </c>
      <c r="C44" t="s">
        <v>26</v>
      </c>
      <c r="E44" s="22">
        <v>0</v>
      </c>
      <c r="F44" s="22">
        <v>0</v>
      </c>
      <c r="G44" s="22"/>
      <c r="H44" s="22">
        <v>0</v>
      </c>
      <c r="I44" s="22">
        <v>0</v>
      </c>
      <c r="K44" s="22">
        <v>0</v>
      </c>
    </row>
    <row r="45" spans="1:11" ht="12">
      <c r="A45" s="9" t="s">
        <v>18</v>
      </c>
      <c r="C45" t="s">
        <v>26</v>
      </c>
      <c r="E45" s="22">
        <v>0</v>
      </c>
      <c r="F45" s="22">
        <v>0</v>
      </c>
      <c r="G45" s="22"/>
      <c r="H45" s="22">
        <v>0</v>
      </c>
      <c r="I45" s="22">
        <v>0</v>
      </c>
      <c r="K45" s="22">
        <v>0</v>
      </c>
    </row>
    <row r="46" spans="1:11" s="5" customFormat="1" ht="12">
      <c r="A46" s="11" t="s">
        <v>54</v>
      </c>
      <c r="B46" s="5" t="s">
        <v>55</v>
      </c>
      <c r="C46" s="5" t="s">
        <v>56</v>
      </c>
      <c r="D46" s="6"/>
      <c r="E46" s="23">
        <v>5000</v>
      </c>
      <c r="F46" s="23">
        <v>0</v>
      </c>
      <c r="G46" s="23"/>
      <c r="H46" s="23">
        <v>5000</v>
      </c>
      <c r="I46" s="23">
        <v>0</v>
      </c>
      <c r="J46" s="42"/>
      <c r="K46" s="22">
        <v>5000</v>
      </c>
    </row>
    <row r="47" spans="1:11" ht="12">
      <c r="A47" s="9"/>
      <c r="B47" s="5" t="s">
        <v>70</v>
      </c>
      <c r="C47" s="5" t="s">
        <v>71</v>
      </c>
      <c r="E47" s="22">
        <v>0</v>
      </c>
      <c r="F47" s="22">
        <v>0</v>
      </c>
      <c r="G47" s="22"/>
      <c r="H47" s="22">
        <v>0</v>
      </c>
      <c r="I47" s="22">
        <v>1159.11</v>
      </c>
      <c r="K47" s="22">
        <v>0</v>
      </c>
    </row>
    <row r="48" spans="1:11" ht="12">
      <c r="A48" s="9"/>
      <c r="C48" s="5" t="s">
        <v>72</v>
      </c>
      <c r="E48" s="22">
        <v>0</v>
      </c>
      <c r="F48" s="22">
        <v>0</v>
      </c>
      <c r="G48" s="22"/>
      <c r="H48" s="22">
        <v>0</v>
      </c>
      <c r="I48" s="22">
        <v>1093.68</v>
      </c>
      <c r="K48" s="22">
        <v>0</v>
      </c>
    </row>
    <row r="49" spans="1:11" ht="12.75">
      <c r="A49" s="45" t="s">
        <v>76</v>
      </c>
      <c r="C49" s="5"/>
      <c r="E49" s="24">
        <f>E26+E39+E41+E42+E43+E44+E45+E46+E47+E48</f>
        <v>10942</v>
      </c>
      <c r="F49" s="24">
        <f aca="true" t="shared" si="4" ref="F49:K49">F26+F39+F41+F42+F43+F44+F45+F46+F47+F48</f>
        <v>10837.029999999999</v>
      </c>
      <c r="G49" s="24">
        <f t="shared" si="4"/>
        <v>0</v>
      </c>
      <c r="H49" s="24">
        <f t="shared" si="4"/>
        <v>13680</v>
      </c>
      <c r="I49" s="24">
        <f t="shared" si="4"/>
        <v>10887.29</v>
      </c>
      <c r="J49" s="24">
        <f t="shared" si="4"/>
        <v>0</v>
      </c>
      <c r="K49" s="24">
        <f t="shared" si="4"/>
        <v>8690.2</v>
      </c>
    </row>
    <row r="50" spans="1:9" ht="12.75">
      <c r="A50" s="8" t="s">
        <v>42</v>
      </c>
      <c r="E50" s="22"/>
      <c r="F50" s="22"/>
      <c r="G50" s="22"/>
      <c r="H50" s="22"/>
      <c r="I50" s="22"/>
    </row>
    <row r="51" spans="1:11" ht="12.75">
      <c r="A51" s="9" t="s">
        <v>75</v>
      </c>
      <c r="E51" s="24">
        <v>4000</v>
      </c>
      <c r="F51" s="23">
        <v>0</v>
      </c>
      <c r="G51" s="23"/>
      <c r="H51" s="24">
        <v>4000</v>
      </c>
      <c r="I51" s="23">
        <v>0</v>
      </c>
      <c r="J51" s="42"/>
      <c r="K51" s="24">
        <v>4000</v>
      </c>
    </row>
    <row r="52" spans="1:9" ht="12">
      <c r="A52" s="9"/>
      <c r="E52" s="22"/>
      <c r="F52" s="22"/>
      <c r="G52" s="22"/>
      <c r="H52" s="22"/>
      <c r="I52" s="22"/>
    </row>
    <row r="53" spans="1:11" s="21" customFormat="1" ht="12.75">
      <c r="A53" s="29" t="s">
        <v>45</v>
      </c>
      <c r="D53" s="30"/>
      <c r="E53" s="25">
        <f>+E14+E20+E49+E51</f>
        <v>19844</v>
      </c>
      <c r="F53" s="25">
        <f aca="true" t="shared" si="5" ref="F53:K53">+F14+F20+F49+F51</f>
        <v>17129.03</v>
      </c>
      <c r="G53" s="25">
        <f t="shared" si="5"/>
        <v>0</v>
      </c>
      <c r="H53" s="25">
        <f t="shared" si="5"/>
        <v>25180</v>
      </c>
      <c r="I53" s="25">
        <f t="shared" si="5"/>
        <v>15487.61</v>
      </c>
      <c r="J53" s="25">
        <f t="shared" si="5"/>
        <v>0</v>
      </c>
      <c r="K53" s="25">
        <f t="shared" si="5"/>
        <v>36290.2</v>
      </c>
    </row>
    <row r="54" spans="5:11" ht="12">
      <c r="E54" s="22"/>
      <c r="F54" s="22"/>
      <c r="G54" s="22"/>
      <c r="H54" s="22"/>
      <c r="I54" s="22"/>
      <c r="K54" s="22"/>
    </row>
    <row r="55" spans="1:11" ht="25.5">
      <c r="A55" s="7" t="s">
        <v>73</v>
      </c>
      <c r="D55" s="2"/>
      <c r="E55" s="27" t="s">
        <v>40</v>
      </c>
      <c r="F55" s="22"/>
      <c r="G55" s="22"/>
      <c r="H55" s="22"/>
      <c r="I55" s="22"/>
      <c r="K55" s="22"/>
    </row>
    <row r="56" spans="1:11" ht="12">
      <c r="A56" s="10" t="s">
        <v>43</v>
      </c>
      <c r="B56" s="5"/>
      <c r="C56" s="5"/>
      <c r="E56" s="37">
        <v>3000</v>
      </c>
      <c r="F56" s="22">
        <v>1348</v>
      </c>
      <c r="G56" s="22"/>
      <c r="H56" s="23">
        <v>3000</v>
      </c>
      <c r="I56" s="22">
        <v>2004.82</v>
      </c>
      <c r="K56" s="22">
        <v>2000</v>
      </c>
    </row>
    <row r="57" spans="1:11" ht="12">
      <c r="A57" s="10" t="s">
        <v>57</v>
      </c>
      <c r="B57" s="5"/>
      <c r="C57" s="5"/>
      <c r="E57" s="37">
        <v>0</v>
      </c>
      <c r="F57" s="22">
        <v>1493</v>
      </c>
      <c r="G57" s="22"/>
      <c r="H57" s="23">
        <v>3000</v>
      </c>
      <c r="I57" s="22">
        <v>2846.5</v>
      </c>
      <c r="K57" s="22">
        <v>2000</v>
      </c>
    </row>
    <row r="58" spans="1:11" ht="12">
      <c r="A58" s="10" t="s">
        <v>41</v>
      </c>
      <c r="E58" s="22">
        <v>7780</v>
      </c>
      <c r="F58" s="22">
        <v>8500</v>
      </c>
      <c r="G58" s="22"/>
      <c r="H58" s="22">
        <v>8500</v>
      </c>
      <c r="I58" s="22">
        <v>13868.8</v>
      </c>
      <c r="K58" s="22">
        <v>14000</v>
      </c>
    </row>
    <row r="59" spans="1:11" ht="13.5" customHeight="1">
      <c r="A59" s="10" t="s">
        <v>74</v>
      </c>
      <c r="E59" s="22"/>
      <c r="F59" s="22"/>
      <c r="G59" s="22"/>
      <c r="H59" s="22"/>
      <c r="I59" s="22"/>
      <c r="K59" s="22">
        <v>19500</v>
      </c>
    </row>
    <row r="60" spans="1:11" s="32" customFormat="1" ht="12.75">
      <c r="A60" s="31" t="s">
        <v>44</v>
      </c>
      <c r="D60" s="33"/>
      <c r="E60" s="34">
        <f>SUM(E56:E58)</f>
        <v>10780</v>
      </c>
      <c r="F60" s="34">
        <f>SUM(F56:F58)</f>
        <v>11341</v>
      </c>
      <c r="G60" s="34"/>
      <c r="H60" s="34">
        <f>SUM(H56:H58)</f>
        <v>14500</v>
      </c>
      <c r="I60" s="34">
        <f>SUM(I56:I58)</f>
        <v>18720.12</v>
      </c>
      <c r="J60" s="43"/>
      <c r="K60" s="34">
        <f>SUM(K56:K59)</f>
        <v>37500</v>
      </c>
    </row>
    <row r="61" spans="1:11" ht="13.5" customHeight="1">
      <c r="A61" s="8"/>
      <c r="E61" s="22"/>
      <c r="F61" s="22"/>
      <c r="G61" s="22"/>
      <c r="H61" s="22"/>
      <c r="I61" s="22"/>
      <c r="K61" s="22"/>
    </row>
    <row r="62" spans="1:11" s="20" customFormat="1" ht="30.75" customHeight="1">
      <c r="A62" s="19" t="s">
        <v>58</v>
      </c>
      <c r="D62" s="15"/>
      <c r="E62" s="35">
        <f>E60-E53</f>
        <v>-9064</v>
      </c>
      <c r="F62" s="35">
        <f>F60-F53</f>
        <v>-5788.029999999999</v>
      </c>
      <c r="G62" s="28">
        <f>G60-G53</f>
        <v>0</v>
      </c>
      <c r="H62" s="35">
        <f>H60-H53</f>
        <v>-10680</v>
      </c>
      <c r="I62" s="36">
        <f>I60-I53</f>
        <v>3232.5099999999984</v>
      </c>
      <c r="J62" s="44"/>
      <c r="K62" s="36">
        <f>K60-K53</f>
        <v>1209.800000000003</v>
      </c>
    </row>
    <row r="63" spans="1:5" ht="12.75">
      <c r="A63" s="8"/>
      <c r="D63" s="3"/>
      <c r="E63" s="3"/>
    </row>
  </sheetData>
  <printOptions gridLines="1"/>
  <pageMargins left="0.46" right="0.5" top="1" bottom="1" header="0.5" footer="0.5"/>
  <pageSetup horizontalDpi="300" verticalDpi="300" orientation="landscape" scale="85" r:id="rId1"/>
  <headerFooter alignWithMargins="0">
    <oddHeader xml:space="preserve">&amp;C&amp;"Arial,Bold"
CIA Budget Analysis and Projections for 2007&amp;R&amp;"Times New Roman,Bold Italic"CIA PLENARY AGENDA APPENDIX 10b&amp;"Arial,Regular"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Nagorsk</dc:creator>
  <cp:keywords/>
  <dc:description/>
  <cp:lastModifiedBy>Alex Nagorsk</cp:lastModifiedBy>
  <cp:lastPrinted>2007-01-13T20:49:46Z</cp:lastPrinted>
  <dcterms:created xsi:type="dcterms:W3CDTF">2004-12-09T04:21:58Z</dcterms:created>
  <dcterms:modified xsi:type="dcterms:W3CDTF">2007-01-18T05:32:57Z</dcterms:modified>
  <cp:category/>
  <cp:version/>
  <cp:contentType/>
  <cp:contentStatus/>
</cp:coreProperties>
</file>