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8820" firstSheet="2" activeTab="2"/>
  </bookViews>
  <sheets>
    <sheet name="2001" sheetId="1" r:id="rId1"/>
    <sheet name="2002" sheetId="2" r:id="rId2"/>
    <sheet name="2005" sheetId="3" r:id="rId3"/>
  </sheets>
  <definedNames>
    <definedName name="_xlnm.Print_Area" localSheetId="2">'2005'!$A$3:$I$89</definedName>
    <definedName name="_xlnm.Print_Titles" localSheetId="2">'2005'!$3:$4</definedName>
  </definedNames>
  <calcPr fullCalcOnLoad="1"/>
</workbook>
</file>

<file path=xl/comments3.xml><?xml version="1.0" encoding="utf-8"?>
<comments xmlns="http://schemas.openxmlformats.org/spreadsheetml/2006/main">
  <authors>
    <author> </author>
  </authors>
  <commentList>
    <comment ref="B8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3 high flyers, 5 caps, 2 notable fllights and TNT postage</t>
        </r>
      </text>
    </comment>
  </commentList>
</comments>
</file>

<file path=xl/sharedStrings.xml><?xml version="1.0" encoding="utf-8"?>
<sst xmlns="http://schemas.openxmlformats.org/spreadsheetml/2006/main" count="249" uniqueCount="168">
  <si>
    <t>FAI BALLOONING COMMISSION (CIA)</t>
  </si>
  <si>
    <t>Date</t>
  </si>
  <si>
    <t>Description</t>
  </si>
  <si>
    <t>Debit CHF</t>
  </si>
  <si>
    <t>Credit CHF</t>
  </si>
  <si>
    <t>TOTAL</t>
  </si>
  <si>
    <t>SANCTION FEES STATEMENT - 2001</t>
  </si>
  <si>
    <t>Pmt SF Saga 2001 - Japan ( 50000 yen )</t>
  </si>
  <si>
    <t>Pmt SF 9è Coupe d'Europe : Mainfonds ( France )</t>
  </si>
  <si>
    <t>Pmt SF : Mobilux ( chèque )</t>
  </si>
  <si>
    <t>DSFV - Ballonsprot Jugund ( DEM 1500 )</t>
  </si>
  <si>
    <t xml:space="preserve">Pmt : SF 45th  Gordon Bennett </t>
  </si>
  <si>
    <t>Pmt : Urkraine : donation ( 30$)</t>
  </si>
  <si>
    <t>Pmt : SF Baltic Cup - Riga</t>
  </si>
  <si>
    <t>Pmt : David Hemplehau-Adams : cia gold+diamond</t>
  </si>
  <si>
    <t>Pmt : ABB Brazil Deposit : S. Haim</t>
  </si>
  <si>
    <t xml:space="preserve">Reimb. Expenses : S. Roux-Devillas </t>
  </si>
  <si>
    <t>Pmt : Schweizer Ballonverband - donation 2001 ( $200)</t>
  </si>
  <si>
    <t>Reimb. Expenses : N. Robertson ($ 885.34)</t>
  </si>
  <si>
    <t>Pmt : La Forge d'Or - Lintgen : badges cia</t>
  </si>
  <si>
    <t>Pmt : Flags&amp;Banners : Ottawa : drapeaux cia</t>
  </si>
  <si>
    <t>Pmt : SF Motego 2001 ( 50000 yen )</t>
  </si>
  <si>
    <t>Pmt : Donation CIA 2001 - Slovenia ( $25)</t>
  </si>
  <si>
    <t>Pmt : FAE : CIA/WAG Liaison Fee - (€ 3890.09)</t>
  </si>
  <si>
    <t>Pmt : Donation CIA 2001 - Japan ( $ 400 - visa )</t>
  </si>
  <si>
    <t>Pmt : Donation CIA 2001 - Turkey ($ 25  )</t>
  </si>
  <si>
    <t>Pmt : Donation CAI 2001 - UK ( $ 350 - visa )</t>
  </si>
  <si>
    <t>Pmt : Silvia Marion : Int. Observer registration ( $10 )</t>
  </si>
  <si>
    <t>Pmt : SF South American Championship :S. Haim($ 280+50CHF )</t>
  </si>
  <si>
    <t>Pmt : Donation CIA 2001 - Denmark ( $ 25)</t>
  </si>
  <si>
    <t>Reimb. A. Schnellmann - Deposti South American Champ.</t>
  </si>
  <si>
    <t>Pmt : Donation CIA 2001 - Ireland ( $25 -check )</t>
  </si>
  <si>
    <t>Vente : CIA material : M. Besnainou</t>
  </si>
  <si>
    <t>Medals Championships 2001</t>
  </si>
  <si>
    <t>Reimb. Expenses : Alex Nagorski - miscellenous</t>
  </si>
  <si>
    <t>Reimb. Expenses JC Weber - 30.3.98 - 11.6.2001</t>
  </si>
  <si>
    <t>Pmt : Donation CIA 2001 - Luxembourg ( € 100)</t>
  </si>
  <si>
    <t>Pmt : Cameron Balloon Luxembourg : CIA ties ($95)</t>
  </si>
  <si>
    <t>Pmt : Féd. Française Aérostation - Paris ( $ 350)</t>
  </si>
  <si>
    <t>Pmt : Donation CIA 2001 - Hongkong ($25 - visa )</t>
  </si>
  <si>
    <t>Pmt : Ballon Walter Muller - CIA Gas Balloon training manual</t>
  </si>
  <si>
    <t>Verst : Donation CIA 2001 - Italy ( $25)</t>
  </si>
  <si>
    <t>Reimb. Expenses N. Robertson ( £ 370.45)</t>
  </si>
  <si>
    <t>Pmt : Protest fee : Motegi 2001 . H. Akestedt ( Jpy 7000)</t>
  </si>
  <si>
    <r>
      <t xml:space="preserve">Pmt : Celia Kunert - CIA ties ( </t>
    </r>
    <r>
      <rPr>
        <sz val="8"/>
        <rFont val="Arial"/>
        <family val="2"/>
      </rPr>
      <t>check : 75.53 - 14 bank fees for check</t>
    </r>
    <r>
      <rPr>
        <sz val="10"/>
        <rFont val="Arial"/>
        <family val="0"/>
      </rPr>
      <t xml:space="preserve"> )</t>
    </r>
  </si>
  <si>
    <t>SANCTION FEES STATEMENT - 2002</t>
  </si>
  <si>
    <t>Pmt : Donation 2002 - Turkey ( $ 25)</t>
  </si>
  <si>
    <t>Reimb. Expenses  M. Besnainou ( 5990.45 )</t>
  </si>
  <si>
    <t>Pmt : Donation 2002 - Switzerland ( $ 200 )</t>
  </si>
  <si>
    <t>Hotel Aulac - ASPC meeting 2.2.2002 - 1 night</t>
  </si>
  <si>
    <t>Air sport Medal - Diego Del Rey ( $70)</t>
  </si>
  <si>
    <t>Pmt : Donation CIA 2002 - Brazil ( 25 $ cash by S. Haim - Riga )</t>
  </si>
  <si>
    <t>Vente 7 cravattes+ 3 badges CIA p/Besnainou - Riga</t>
  </si>
  <si>
    <t>Pmt : CIA silver badge : Mr. Koziols ( visa CHF 150)</t>
  </si>
  <si>
    <t>Flight ticket . C. Mast - CIA plenary meeting 2002 - Riga</t>
  </si>
  <si>
    <t>Pmt : Donation 2002 - Austria ( mastercard - $ 200)</t>
  </si>
  <si>
    <t>Pmt : La Forge d'Or - silver Badge ( Euro : 162.15)</t>
  </si>
  <si>
    <t>Reimb. R. Wiseman : frais d'envoi ( $ 25 )</t>
  </si>
  <si>
    <t>Reimb. JC Weber : expenses 2001-2002 (euro 1611.98)</t>
  </si>
  <si>
    <t>Reimb. A. Nagorski : PR+Dev. ( CAD 56.21)</t>
  </si>
  <si>
    <t xml:space="preserve">Pmt : SF Coupe d'Europe Mainfond </t>
  </si>
  <si>
    <t>Reimb. Expense N. Robertson : Euro 770.03</t>
  </si>
  <si>
    <t>Pmt : SF Hungarian 23rd Nat. Champ. + Mol Cup</t>
  </si>
  <si>
    <t>Pmt : SF 9 America's Gas Chalenge 2002 ( $ 750 )</t>
  </si>
  <si>
    <t>2002 Championships medals</t>
  </si>
  <si>
    <t>Pmt : Drukkeij. Ba-Rends - CIA rules book - Euro 2710.13</t>
  </si>
  <si>
    <t>Pmt : SF Motegi 2002 : Japan Balloon Serv. : Yen 50'000</t>
  </si>
  <si>
    <t>Pmt : 9 Protest fees : 15th World Champ.Châtellerault-Euro 700</t>
  </si>
  <si>
    <t>SF WAG 2001 - $ 18'326.19</t>
  </si>
  <si>
    <t>Pmt : W. Muller - gas training manual : Euro 700</t>
  </si>
  <si>
    <t>Pmt : Aero Club Italy - Euro 100.00 : ??</t>
  </si>
  <si>
    <t>Reimb. Expenses J. C Weber ( Euro : 1310.76)</t>
  </si>
  <si>
    <t>Pmt : Ville de Châtellerault - SF World Champ. Hot Air Balloon</t>
  </si>
  <si>
    <t>Pmt : FFAerostation : SF World Champ. Hot Air Balloon-Châtellerault</t>
  </si>
  <si>
    <t>Pmt :FFAerostation : SF Gordon Bennett -Châtellerault</t>
  </si>
  <si>
    <t>*</t>
  </si>
  <si>
    <t>Opening Balance</t>
  </si>
  <si>
    <t>CLOSING BALANCE</t>
  </si>
  <si>
    <t>Reimb. Expenses EPAS 2002-2003-2004 - M. Besnainou</t>
  </si>
  <si>
    <t>Pmt :  Luxembourg - donation ( USD 25 ) cc</t>
  </si>
  <si>
    <t>Pmt : Nac Belgium - Alluminium Cylinders ( Euro 200 )</t>
  </si>
  <si>
    <t>Pmt : Austria - Alluminium Cylinders ( Euro 300 )</t>
  </si>
  <si>
    <t>Pmt : Slovak Republic - Alluminium Cylinders ( Euro 100 )</t>
  </si>
  <si>
    <t>Pmt : Czech Republic - Alluminium Cylinders ( Euro 100 )</t>
  </si>
  <si>
    <t>Pmt : Sweden - Alluminium Cylinders ( Euro 300 )</t>
  </si>
  <si>
    <t>Pmt: Switzerland - Alluminium Cylinders ( Euro 300 )</t>
  </si>
  <si>
    <t>Pmt : Slovenia - Alluminium Cylinders ( Euro 92.14 instead of 100 )</t>
  </si>
  <si>
    <t>Pmt : SF Mobilux 2005</t>
  </si>
  <si>
    <t>Pmt : SF 5th Int. Cup of Moscow Region Governor</t>
  </si>
  <si>
    <t>Pmt : SF 14th European Championships- Hungary - N° 2950</t>
  </si>
  <si>
    <t>Pmt : Deposit European Championshps - Hungary - N° 2950</t>
  </si>
  <si>
    <t>Reimb. Pat Brake - seals cia certificates ( usd 33.13 )</t>
  </si>
  <si>
    <t>Pmt : S. Fuodoroff - package of cia pins ( euro 50 )</t>
  </si>
  <si>
    <t>Pmt : UK - doniation 2005</t>
  </si>
  <si>
    <t>Pmt : UK - Alluminium cylinders ( Euro 700 )</t>
  </si>
  <si>
    <t>Reimb. To V. Kanaukhov - 1 cia flag ( euro 90 )</t>
  </si>
  <si>
    <t>Pmt : SF Lelieki Luki (Russie ) N° 3547 - V. Karnaukhov ( Ukr )</t>
  </si>
  <si>
    <t>Pmt : Latvia - Alluminium Cylinders ( Euro 100 )</t>
  </si>
  <si>
    <t>Pmt : Norway - Alluminium Cylinders ( Euro 200 )</t>
  </si>
  <si>
    <t>Pmt : Greece - Alluminium Cylinders ( Euro 200 )</t>
  </si>
  <si>
    <t>Pmt : SF Gordon Bennett 2005 - Alburquerque - N° 3445</t>
  </si>
  <si>
    <t>Pmt : CIA Donation - France ( Euro 174.73 - cc )</t>
  </si>
  <si>
    <t>Pmt - 50% cost of 250 Notable Flights books ( CHF 2470 )</t>
  </si>
  <si>
    <t>2005 CIA meeting Lausanne ( Restaurant and Olympic Museum )</t>
  </si>
  <si>
    <t xml:space="preserve">Pmt : USA - " 1 package of pins " </t>
  </si>
  <si>
    <t>CIA contribution 2005  to Europe Airsport (Euro 1000 )</t>
  </si>
  <si>
    <t>Net</t>
  </si>
  <si>
    <t>Pmt : SF Coupe d'Europe and Ladies Cup - FFA</t>
  </si>
  <si>
    <t>Pmt : Invoice Imprimerie Baudat - CIA champ. Diplomas ( 500 )</t>
  </si>
  <si>
    <t>Pmt : Netherlands - Alluminium Cylinders ( Euro 300 )</t>
  </si>
  <si>
    <t>Pmt : Finland - Alluminium Cylinders ( Euor 200 )</t>
  </si>
  <si>
    <t>Pmt : Denmark - Alluminium Cylinders ( Euro 200 )</t>
  </si>
  <si>
    <t>Pmt : CIA Donation - Austria  ( $ 200 - cc )</t>
  </si>
  <si>
    <t>Pmt : Columb -CIA Flags (Euro 1350 )</t>
  </si>
  <si>
    <t>Pmt : SF Poland - Wloclawek event</t>
  </si>
  <si>
    <t>Pmt : Invoice Vert Pomme : 200 CIA stickers</t>
  </si>
  <si>
    <t>Pmt : CIA donation - Switzerland</t>
  </si>
  <si>
    <t>Pmt : France - Alluminium Cylinders ( Euro 700 )</t>
  </si>
  <si>
    <t>Pmt : Spain - Alluminium Cylinders ( Euro 300 )</t>
  </si>
  <si>
    <t>Invoice Vert Pomme : CIA pins/stickers/badges</t>
  </si>
  <si>
    <t>Pmt : Luxembourg - Alluminium Cylinders ( Euro 200 )</t>
  </si>
  <si>
    <t>Postage : Items for Ladies Cup and European Champ.  (diplomas, flags, medal, anthem, etc)</t>
  </si>
  <si>
    <t>Reimb. Hungary - Foenix : Deposit ( Euro 5000 )</t>
  </si>
  <si>
    <t>Reimbursement Fonix Debrecen Organisers : balance form Deposit refund</t>
  </si>
  <si>
    <t>Invoice Faude Huguenin - 31 CIA medals (gold, sivler, bronze 50 mm )</t>
  </si>
  <si>
    <t>Pmt : Ireland - Alluminium Cylinders ( Euro 200 )</t>
  </si>
  <si>
    <t>Reimb. Expenses  S. Roux Devillas - TNT shippment</t>
  </si>
  <si>
    <t>Pmt to Nac of Germany : incomes of Alluminium Cylinders</t>
  </si>
  <si>
    <t xml:space="preserve">Reimb. Expenses  H. Akerstedt - EAS </t>
  </si>
  <si>
    <t>Reimb. Expenses JC Weber - 2005 travel expenses</t>
  </si>
  <si>
    <t>Pmt : Latvia - CIA donation 2005 ( Euro 100 )</t>
  </si>
  <si>
    <t>Incomes : CIA notable flights books : 50% of 2005 sales : Euro 548.57</t>
  </si>
  <si>
    <t>TNT express - shipping cia flags from Columb ltd</t>
  </si>
  <si>
    <t>Alum Cylinders</t>
  </si>
  <si>
    <t>Donation</t>
  </si>
  <si>
    <t>Merchandise</t>
  </si>
  <si>
    <t>Expenses</t>
  </si>
  <si>
    <t>Special</t>
  </si>
  <si>
    <t xml:space="preserve">Special </t>
  </si>
  <si>
    <t>Pmt : JC Weber - SF Korean Ballooning Association</t>
  </si>
  <si>
    <t>Subtotal CHF</t>
  </si>
  <si>
    <t>EXPENDITURES</t>
  </si>
  <si>
    <t xml:space="preserve">INCOME </t>
  </si>
  <si>
    <t>Event Sanctions</t>
  </si>
  <si>
    <t>Event Awards</t>
  </si>
  <si>
    <t xml:space="preserve">Subtotal </t>
  </si>
  <si>
    <t>FAI marchandise for Korean visit and postage ( see invoice )</t>
  </si>
  <si>
    <t>Event Deposits</t>
  </si>
  <si>
    <r>
      <t xml:space="preserve">Pmt : SF Motegi 2005 SF 1000 </t>
    </r>
    <r>
      <rPr>
        <sz val="10"/>
        <color indexed="10"/>
        <rFont val="Arial"/>
        <family val="2"/>
      </rPr>
      <t xml:space="preserve"> </t>
    </r>
  </si>
  <si>
    <r>
      <t>Pmt : SF Motegi 2006 (2005</t>
    </r>
    <r>
      <rPr>
        <sz val="10"/>
        <color indexed="10"/>
        <rFont val="Arial"/>
        <family val="2"/>
      </rPr>
      <t xml:space="preserve"> Deposit for 5000 - kept as credit for 2006 Championships</t>
    </r>
    <r>
      <rPr>
        <sz val="10"/>
        <rFont val="Arial"/>
        <family val="2"/>
      </rPr>
      <t>)</t>
    </r>
  </si>
  <si>
    <t>Reimb. JC Weber - invoice Forge d'Or - diamont for badge (euro : 26.50)</t>
  </si>
  <si>
    <t>Postage : Items for Mobilux Event (diplomas, flags, medal, anthem, etc)</t>
  </si>
  <si>
    <t>FINANCIAL STATEMENT for 2005</t>
  </si>
  <si>
    <t>2005 FAI Championships medals</t>
  </si>
  <si>
    <t>1 Notable Flights books @ CHF 9.88</t>
  </si>
  <si>
    <t>Pmt : Latvia - Alluminium Cylinders ( Euro 100 ) (second payment)</t>
  </si>
  <si>
    <t>Gravotec Manufactory - engraving CIA medals for /Mobilux and Ladies..</t>
  </si>
  <si>
    <t>Sporting Badges</t>
  </si>
  <si>
    <t>Pmt : S. Fuodoroff - CIA  gold  badge N° 19  M. Bakanov</t>
  </si>
  <si>
    <t>Pmt : S. Fuodoroff - CIA silver badge ( CHF 250.00 cc )</t>
  </si>
  <si>
    <t>NF Book</t>
  </si>
  <si>
    <t>37 Notable Flights books @ CHF 9.88   ( CIA delegates )</t>
  </si>
  <si>
    <t>TOTAL EXPENDITURES</t>
  </si>
  <si>
    <t>TOTAL INCOME</t>
  </si>
  <si>
    <t>IN-EX BALANCE 2005</t>
  </si>
  <si>
    <t>ACCOUNT CLOSING BALANCE</t>
  </si>
  <si>
    <t>EVENT DEPOSITS PAYABLE</t>
  </si>
  <si>
    <t>CIA STOCK ITEMS NET VALUE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</si>
</sst>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</numFmts>
  <fonts count="20">
    <font>
      <sz val="10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9"/>
      <color indexed="10"/>
      <name val="Arial"/>
      <family val="2"/>
    </font>
    <font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9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4" fontId="1" fillId="0" borderId="0" xfId="0" applyNumberFormat="1" applyFont="1" applyAlignment="1">
      <alignment horizontal="centerContinuous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4" fontId="0" fillId="0" borderId="0" xfId="0" applyNumberFormat="1" applyFont="1" applyAlignment="1">
      <alignment horizontal="centerContinuous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" fontId="0" fillId="0" borderId="1" xfId="15" applyNumberFormat="1" applyFont="1" applyBorder="1" applyAlignment="1">
      <alignment vertical="center"/>
    </xf>
    <xf numFmtId="4" fontId="1" fillId="0" borderId="1" xfId="15" applyNumberFormat="1" applyFont="1" applyFill="1" applyBorder="1" applyAlignment="1">
      <alignment vertic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 vertical="center"/>
    </xf>
    <xf numFmtId="4" fontId="1" fillId="2" borderId="1" xfId="15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79" fontId="0" fillId="0" borderId="1" xfId="15" applyBorder="1" applyAlignment="1">
      <alignment/>
    </xf>
    <xf numFmtId="0" fontId="1" fillId="2" borderId="2" xfId="0" applyFont="1" applyFill="1" applyBorder="1" applyAlignment="1">
      <alignment vertical="center"/>
    </xf>
    <xf numFmtId="179" fontId="0" fillId="0" borderId="1" xfId="15" applyBorder="1" applyAlignment="1">
      <alignment/>
    </xf>
    <xf numFmtId="0" fontId="5" fillId="0" borderId="1" xfId="0" applyFont="1" applyBorder="1" applyAlignment="1">
      <alignment/>
    </xf>
    <xf numFmtId="178" fontId="0" fillId="0" borderId="1" xfId="17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" xfId="0" applyFont="1" applyBorder="1" applyAlignment="1">
      <alignment vertical="center"/>
    </xf>
    <xf numFmtId="4" fontId="0" fillId="0" borderId="1" xfId="15" applyNumberFormat="1" applyFont="1" applyBorder="1" applyAlignment="1">
      <alignment vertical="center"/>
    </xf>
    <xf numFmtId="4" fontId="0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6" fillId="0" borderId="0" xfId="0" applyFont="1" applyAlignment="1">
      <alignment/>
    </xf>
    <xf numFmtId="14" fontId="0" fillId="0" borderId="0" xfId="0" applyNumberFormat="1" applyAlignment="1">
      <alignment/>
    </xf>
    <xf numFmtId="0" fontId="7" fillId="0" borderId="1" xfId="0" applyFont="1" applyBorder="1" applyAlignment="1">
      <alignment/>
    </xf>
    <xf numFmtId="4" fontId="9" fillId="3" borderId="1" xfId="0" applyNumberFormat="1" applyFont="1" applyFill="1" applyBorder="1" applyAlignment="1">
      <alignment/>
    </xf>
    <xf numFmtId="0" fontId="0" fillId="0" borderId="1" xfId="0" applyFont="1" applyBorder="1" applyAlignment="1">
      <alignment horizontal="right" vertical="center"/>
    </xf>
    <xf numFmtId="4" fontId="0" fillId="0" borderId="1" xfId="15" applyNumberFormat="1" applyFont="1" applyBorder="1" applyAlignment="1">
      <alignment horizontal="right" vertical="center"/>
    </xf>
    <xf numFmtId="4" fontId="0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0" fillId="0" borderId="1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4" fontId="1" fillId="0" borderId="1" xfId="15" applyNumberFormat="1" applyFont="1" applyBorder="1" applyAlignment="1">
      <alignment vertical="center"/>
    </xf>
    <xf numFmtId="0" fontId="13" fillId="0" borderId="1" xfId="0" applyFont="1" applyBorder="1" applyAlignment="1">
      <alignment/>
    </xf>
    <xf numFmtId="0" fontId="1" fillId="0" borderId="1" xfId="0" applyFont="1" applyBorder="1" applyAlignment="1">
      <alignment horizontal="right" vertical="center"/>
    </xf>
    <xf numFmtId="4" fontId="1" fillId="2" borderId="1" xfId="0" applyNumberFormat="1" applyFont="1" applyFill="1" applyBorder="1" applyAlignment="1">
      <alignment/>
    </xf>
    <xf numFmtId="0" fontId="1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Continuous"/>
    </xf>
    <xf numFmtId="0" fontId="12" fillId="0" borderId="1" xfId="0" applyFont="1" applyBorder="1" applyAlignment="1">
      <alignment horizontal="centerContinuous"/>
    </xf>
    <xf numFmtId="4" fontId="1" fillId="0" borderId="1" xfId="0" applyNumberFormat="1" applyFont="1" applyBorder="1" applyAlignment="1">
      <alignment horizontal="centerContinuous"/>
    </xf>
    <xf numFmtId="0" fontId="0" fillId="0" borderId="1" xfId="0" applyFont="1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4" fontId="0" fillId="0" borderId="1" xfId="0" applyNumberFormat="1" applyFont="1" applyBorder="1" applyAlignment="1">
      <alignment horizontal="centerContinuous"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4" fontId="0" fillId="2" borderId="1" xfId="15" applyNumberFormat="1" applyFont="1" applyFill="1" applyBorder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4" fontId="1" fillId="2" borderId="1" xfId="15" applyNumberFormat="1" applyFont="1" applyFill="1" applyBorder="1" applyAlignment="1">
      <alignment vertical="center"/>
    </xf>
    <xf numFmtId="0" fontId="1" fillId="0" borderId="0" xfId="0" applyFont="1" applyAlignment="1">
      <alignment horizontal="centerContinuous"/>
    </xf>
    <xf numFmtId="4" fontId="14" fillId="0" borderId="1" xfId="15" applyNumberFormat="1" applyFont="1" applyBorder="1" applyAlignment="1">
      <alignment vertical="center"/>
    </xf>
    <xf numFmtId="0" fontId="9" fillId="0" borderId="1" xfId="0" applyFont="1" applyBorder="1" applyAlignment="1">
      <alignment/>
    </xf>
    <xf numFmtId="4" fontId="15" fillId="0" borderId="1" xfId="15" applyNumberFormat="1" applyFont="1" applyBorder="1" applyAlignment="1">
      <alignment vertical="center"/>
    </xf>
    <xf numFmtId="4" fontId="14" fillId="0" borderId="1" xfId="0" applyNumberFormat="1" applyFont="1" applyBorder="1" applyAlignment="1">
      <alignment/>
    </xf>
    <xf numFmtId="4" fontId="15" fillId="0" borderId="1" xfId="0" applyNumberFormat="1" applyFont="1" applyBorder="1" applyAlignment="1">
      <alignment/>
    </xf>
    <xf numFmtId="4" fontId="15" fillId="0" borderId="1" xfId="0" applyNumberFormat="1" applyFont="1" applyBorder="1" applyAlignment="1">
      <alignment horizontal="right"/>
    </xf>
    <xf numFmtId="4" fontId="15" fillId="2" borderId="1" xfId="0" applyNumberFormat="1" applyFont="1" applyFill="1" applyBorder="1" applyAlignment="1">
      <alignment/>
    </xf>
    <xf numFmtId="4" fontId="15" fillId="2" borderId="1" xfId="15" applyNumberFormat="1" applyFont="1" applyFill="1" applyBorder="1" applyAlignment="1">
      <alignment vertical="center"/>
    </xf>
    <xf numFmtId="4" fontId="14" fillId="2" borderId="1" xfId="15" applyNumberFormat="1" applyFont="1" applyFill="1" applyBorder="1" applyAlignment="1">
      <alignment vertical="center"/>
    </xf>
    <xf numFmtId="4" fontId="14" fillId="3" borderId="1" xfId="0" applyNumberFormat="1" applyFont="1" applyFill="1" applyBorder="1" applyAlignment="1">
      <alignment/>
    </xf>
    <xf numFmtId="4" fontId="18" fillId="3" borderId="1" xfId="0" applyNumberFormat="1" applyFont="1" applyFill="1" applyBorder="1" applyAlignment="1">
      <alignment/>
    </xf>
    <xf numFmtId="4" fontId="1" fillId="0" borderId="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53"/>
  <sheetViews>
    <sheetView workbookViewId="0" topLeftCell="A33">
      <selection activeCell="B53" sqref="B53"/>
    </sheetView>
  </sheetViews>
  <sheetFormatPr defaultColWidth="9.140625" defaultRowHeight="12.75"/>
  <cols>
    <col min="1" max="1" width="10.8515625" style="0" customWidth="1"/>
    <col min="2" max="2" width="52.57421875" style="0" customWidth="1"/>
    <col min="3" max="3" width="14.8515625" style="0" customWidth="1"/>
    <col min="4" max="4" width="11.8515625" style="0" customWidth="1"/>
    <col min="5" max="16384" width="10.8515625" style="0" customWidth="1"/>
  </cols>
  <sheetData>
    <row r="5" spans="1:4" ht="12.75">
      <c r="A5" s="1" t="s">
        <v>0</v>
      </c>
      <c r="B5" s="1"/>
      <c r="C5" s="2"/>
      <c r="D5" s="2"/>
    </row>
    <row r="6" spans="1:4" ht="12">
      <c r="A6" s="3"/>
      <c r="B6" s="3"/>
      <c r="C6" s="4"/>
      <c r="D6" s="4"/>
    </row>
    <row r="7" spans="1:4" ht="12.75">
      <c r="A7" s="5" t="s">
        <v>6</v>
      </c>
      <c r="B7" s="6"/>
      <c r="C7" s="7"/>
      <c r="D7" s="7"/>
    </row>
    <row r="8" spans="1:4" ht="12">
      <c r="A8" s="3"/>
      <c r="B8" s="3"/>
      <c r="C8" s="4"/>
      <c r="D8" s="4"/>
    </row>
    <row r="9" spans="1:4" ht="15">
      <c r="A9" s="8" t="s">
        <v>1</v>
      </c>
      <c r="B9" s="8" t="s">
        <v>2</v>
      </c>
      <c r="C9" s="9" t="s">
        <v>3</v>
      </c>
      <c r="D9" s="9" t="s">
        <v>4</v>
      </c>
    </row>
    <row r="10" spans="1:4" ht="12.75">
      <c r="A10" s="10">
        <v>36892</v>
      </c>
      <c r="B10" s="11" t="s">
        <v>76</v>
      </c>
      <c r="C10" s="12"/>
      <c r="D10" s="13">
        <v>20287.63</v>
      </c>
    </row>
    <row r="11" spans="1:4" ht="12">
      <c r="A11" s="19"/>
      <c r="B11" s="15"/>
      <c r="C11" s="15"/>
      <c r="D11" s="15"/>
    </row>
    <row r="12" spans="1:4" ht="12">
      <c r="A12" s="14">
        <v>36913</v>
      </c>
      <c r="B12" s="15" t="s">
        <v>7</v>
      </c>
      <c r="C12" s="20"/>
      <c r="D12" s="15">
        <v>682.98</v>
      </c>
    </row>
    <row r="13" spans="1:4" ht="12">
      <c r="A13" s="14">
        <v>36917</v>
      </c>
      <c r="B13" s="15" t="s">
        <v>10</v>
      </c>
      <c r="C13" s="20">
        <v>1187.76</v>
      </c>
      <c r="D13" s="15"/>
    </row>
    <row r="14" spans="1:4" ht="12">
      <c r="A14" s="14">
        <v>36921</v>
      </c>
      <c r="B14" s="15" t="s">
        <v>8</v>
      </c>
      <c r="C14" s="20"/>
      <c r="D14" s="20">
        <v>693</v>
      </c>
    </row>
    <row r="15" spans="1:4" ht="12">
      <c r="A15" s="14">
        <v>36936</v>
      </c>
      <c r="B15" s="15" t="s">
        <v>9</v>
      </c>
      <c r="C15" s="20"/>
      <c r="D15" s="20">
        <v>1000</v>
      </c>
    </row>
    <row r="16" spans="1:4" ht="12">
      <c r="A16" s="14">
        <v>36943</v>
      </c>
      <c r="B16" s="15" t="s">
        <v>11</v>
      </c>
      <c r="C16" s="20"/>
      <c r="D16" s="20">
        <v>985</v>
      </c>
    </row>
    <row r="17" spans="1:4" ht="12">
      <c r="A17" s="14">
        <v>36952</v>
      </c>
      <c r="B17" s="15" t="s">
        <v>13</v>
      </c>
      <c r="C17" s="20"/>
      <c r="D17" s="20">
        <v>500</v>
      </c>
    </row>
    <row r="18" spans="1:4" ht="12">
      <c r="A18" s="14">
        <v>36953</v>
      </c>
      <c r="B18" s="15" t="s">
        <v>32</v>
      </c>
      <c r="C18" s="20"/>
      <c r="D18" s="20">
        <v>136.55</v>
      </c>
    </row>
    <row r="19" spans="1:4" ht="12">
      <c r="A19" s="14">
        <v>36953</v>
      </c>
      <c r="B19" s="15" t="s">
        <v>12</v>
      </c>
      <c r="C19" s="20"/>
      <c r="D19" s="20">
        <v>49.63</v>
      </c>
    </row>
    <row r="20" spans="1:4" ht="12">
      <c r="A20" s="14">
        <v>36962</v>
      </c>
      <c r="B20" s="15" t="s">
        <v>14</v>
      </c>
      <c r="C20" s="20"/>
      <c r="D20" s="20">
        <v>750</v>
      </c>
    </row>
    <row r="21" spans="1:4" ht="12">
      <c r="A21" s="14">
        <v>36965</v>
      </c>
      <c r="B21" s="15" t="s">
        <v>15</v>
      </c>
      <c r="C21" s="20"/>
      <c r="D21" s="20">
        <v>10000</v>
      </c>
    </row>
    <row r="22" spans="1:5" ht="12">
      <c r="A22" s="14">
        <v>36984</v>
      </c>
      <c r="B22" s="15" t="s">
        <v>16</v>
      </c>
      <c r="C22" s="20">
        <v>600</v>
      </c>
      <c r="D22" s="20"/>
      <c r="E22" t="s">
        <v>75</v>
      </c>
    </row>
    <row r="23" spans="1:4" ht="12">
      <c r="A23" s="14">
        <v>36992</v>
      </c>
      <c r="B23" s="15" t="s">
        <v>17</v>
      </c>
      <c r="C23" s="20"/>
      <c r="D23" s="20">
        <v>342.82</v>
      </c>
    </row>
    <row r="24" spans="1:5" ht="12">
      <c r="A24" s="14">
        <v>37004</v>
      </c>
      <c r="B24" s="15" t="s">
        <v>18</v>
      </c>
      <c r="C24" s="20">
        <v>2182.36</v>
      </c>
      <c r="D24" s="20"/>
      <c r="E24" t="s">
        <v>75</v>
      </c>
    </row>
    <row r="25" spans="1:4" ht="12">
      <c r="A25" s="14">
        <v>37033</v>
      </c>
      <c r="B25" s="15" t="s">
        <v>20</v>
      </c>
      <c r="C25" s="20">
        <v>994</v>
      </c>
      <c r="D25" s="20"/>
    </row>
    <row r="26" spans="1:4" ht="12">
      <c r="A26" s="14">
        <v>37033</v>
      </c>
      <c r="B26" s="15" t="s">
        <v>19</v>
      </c>
      <c r="C26" s="20">
        <v>971.6</v>
      </c>
      <c r="D26" s="20"/>
    </row>
    <row r="27" spans="1:4" ht="12">
      <c r="A27" s="14">
        <v>37041</v>
      </c>
      <c r="B27" s="15" t="s">
        <v>23</v>
      </c>
      <c r="C27" s="20"/>
      <c r="D27" s="20">
        <v>5925.23</v>
      </c>
    </row>
    <row r="28" spans="1:4" ht="12">
      <c r="A28" s="14">
        <v>37050</v>
      </c>
      <c r="B28" s="15" t="s">
        <v>22</v>
      </c>
      <c r="C28" s="20"/>
      <c r="D28" s="20">
        <v>44.8</v>
      </c>
    </row>
    <row r="29" spans="1:4" ht="12">
      <c r="A29" s="14">
        <v>37050</v>
      </c>
      <c r="B29" s="15" t="s">
        <v>21</v>
      </c>
      <c r="C29" s="20"/>
      <c r="D29" s="20">
        <v>740.35</v>
      </c>
    </row>
    <row r="30" spans="1:4" ht="12">
      <c r="A30" s="14">
        <v>37061</v>
      </c>
      <c r="B30" s="15" t="s">
        <v>24</v>
      </c>
      <c r="C30" s="20"/>
      <c r="D30" s="20">
        <v>687.5</v>
      </c>
    </row>
    <row r="31" spans="1:4" ht="12">
      <c r="A31" s="14">
        <v>37063</v>
      </c>
      <c r="B31" s="15" t="s">
        <v>25</v>
      </c>
      <c r="C31" s="20"/>
      <c r="D31" s="20">
        <v>44.1</v>
      </c>
    </row>
    <row r="32" spans="1:4" ht="12">
      <c r="A32" s="14">
        <v>37064</v>
      </c>
      <c r="B32" s="15" t="s">
        <v>26</v>
      </c>
      <c r="C32" s="20"/>
      <c r="D32" s="20">
        <v>602.9</v>
      </c>
    </row>
    <row r="33" spans="1:4" ht="12">
      <c r="A33" s="14">
        <v>37075</v>
      </c>
      <c r="B33" s="15" t="s">
        <v>27</v>
      </c>
      <c r="C33" s="20"/>
      <c r="D33" s="20">
        <v>17.99</v>
      </c>
    </row>
    <row r="34" spans="1:4" ht="12">
      <c r="A34" s="14">
        <v>37081</v>
      </c>
      <c r="B34" s="15" t="s">
        <v>28</v>
      </c>
      <c r="C34" s="20"/>
      <c r="D34" s="20">
        <v>500</v>
      </c>
    </row>
    <row r="35" spans="1:4" ht="12">
      <c r="A35" s="14">
        <v>37084</v>
      </c>
      <c r="B35" s="15" t="s">
        <v>30</v>
      </c>
      <c r="C35" s="20">
        <v>10000</v>
      </c>
      <c r="D35" s="20"/>
    </row>
    <row r="36" spans="1:4" ht="12">
      <c r="A36" s="14">
        <v>37084</v>
      </c>
      <c r="B36" s="15" t="s">
        <v>29</v>
      </c>
      <c r="C36" s="20"/>
      <c r="D36" s="20">
        <v>44.28</v>
      </c>
    </row>
    <row r="37" spans="1:4" ht="12">
      <c r="A37" s="14">
        <v>37089</v>
      </c>
      <c r="B37" s="15" t="s">
        <v>31</v>
      </c>
      <c r="C37" s="20"/>
      <c r="D37" s="20">
        <v>35</v>
      </c>
    </row>
    <row r="38" spans="1:4" ht="12">
      <c r="A38" s="14">
        <v>37091</v>
      </c>
      <c r="B38" s="15" t="s">
        <v>34</v>
      </c>
      <c r="C38" s="20">
        <v>143.5</v>
      </c>
      <c r="D38" s="20"/>
    </row>
    <row r="39" spans="1:4" ht="12">
      <c r="A39" s="14">
        <v>37092</v>
      </c>
      <c r="B39" s="15" t="s">
        <v>33</v>
      </c>
      <c r="C39" s="20">
        <v>480</v>
      </c>
      <c r="D39" s="20"/>
    </row>
    <row r="40" spans="1:4" ht="12">
      <c r="A40" s="14">
        <v>37099</v>
      </c>
      <c r="B40" s="15" t="s">
        <v>35</v>
      </c>
      <c r="C40" s="20">
        <v>3060.1</v>
      </c>
      <c r="D40" s="20"/>
    </row>
    <row r="41" spans="1:4" ht="12">
      <c r="A41" s="14">
        <v>37116</v>
      </c>
      <c r="B41" s="15" t="s">
        <v>40</v>
      </c>
      <c r="C41" s="20">
        <v>1946.74</v>
      </c>
      <c r="D41" s="20"/>
    </row>
    <row r="42" spans="1:4" ht="12">
      <c r="A42" s="14">
        <v>37151</v>
      </c>
      <c r="B42" s="15" t="s">
        <v>36</v>
      </c>
      <c r="C42" s="20"/>
      <c r="D42" s="20">
        <v>148.44</v>
      </c>
    </row>
    <row r="43" spans="1:4" ht="12">
      <c r="A43" s="14">
        <v>37161</v>
      </c>
      <c r="B43" s="15" t="s">
        <v>37</v>
      </c>
      <c r="C43" s="20"/>
      <c r="D43" s="20">
        <v>154.38</v>
      </c>
    </row>
    <row r="44" spans="1:4" ht="12">
      <c r="A44" s="14">
        <v>37159</v>
      </c>
      <c r="B44" s="15" t="s">
        <v>38</v>
      </c>
      <c r="C44" s="20"/>
      <c r="D44" s="20">
        <v>565.36</v>
      </c>
    </row>
    <row r="45" spans="1:4" ht="12">
      <c r="A45" s="14">
        <v>37166</v>
      </c>
      <c r="B45" s="15" t="s">
        <v>39</v>
      </c>
      <c r="C45" s="20"/>
      <c r="D45" s="20">
        <v>38.3</v>
      </c>
    </row>
    <row r="46" spans="1:4" ht="12">
      <c r="A46" s="14">
        <v>37194</v>
      </c>
      <c r="B46" s="15" t="s">
        <v>41</v>
      </c>
      <c r="C46" s="20"/>
      <c r="D46" s="20">
        <v>40.64</v>
      </c>
    </row>
    <row r="47" spans="1:4" ht="12">
      <c r="A47" s="14">
        <v>37210</v>
      </c>
      <c r="B47" s="15" t="s">
        <v>42</v>
      </c>
      <c r="C47" s="20">
        <v>912.2</v>
      </c>
      <c r="D47" s="20"/>
    </row>
    <row r="48" spans="1:4" ht="12">
      <c r="A48" s="14">
        <v>37225</v>
      </c>
      <c r="B48" s="15" t="s">
        <v>44</v>
      </c>
      <c r="C48" s="20"/>
      <c r="D48" s="20">
        <v>61.53</v>
      </c>
    </row>
    <row r="49" spans="1:4" ht="12">
      <c r="A49" s="14">
        <v>37244</v>
      </c>
      <c r="B49" s="15" t="s">
        <v>43</v>
      </c>
      <c r="C49" s="20"/>
      <c r="D49" s="20">
        <v>88.3</v>
      </c>
    </row>
    <row r="50" spans="1:4" ht="12">
      <c r="A50" s="14"/>
      <c r="B50" s="15"/>
      <c r="C50" s="20"/>
      <c r="D50" s="20"/>
    </row>
    <row r="51" spans="1:4" ht="12">
      <c r="A51" s="14"/>
      <c r="B51" s="15"/>
      <c r="C51" s="20"/>
      <c r="D51" s="20"/>
    </row>
    <row r="52" spans="1:4" ht="12.75">
      <c r="A52" s="18"/>
      <c r="B52" s="21" t="s">
        <v>5</v>
      </c>
      <c r="C52" s="17">
        <f>SUM(C11:C47)</f>
        <v>22478.260000000002</v>
      </c>
      <c r="D52" s="17">
        <f>SUM(D10:D50)</f>
        <v>45166.71</v>
      </c>
    </row>
    <row r="53" spans="1:4" ht="12.75">
      <c r="A53" s="18"/>
      <c r="B53" s="16" t="s">
        <v>77</v>
      </c>
      <c r="C53" s="17"/>
      <c r="D53" s="17">
        <f>SUM(D52-C52)</f>
        <v>22688.449999999997</v>
      </c>
    </row>
  </sheetData>
  <printOptions/>
  <pageMargins left="0.53" right="0.46" top="0.22" bottom="0.36" header="0.17" footer="0.22"/>
  <pageSetup horizontalDpi="300" verticalDpi="300" orientation="portrait" paperSize="9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D42"/>
  <sheetViews>
    <sheetView workbookViewId="0" topLeftCell="A1">
      <selection activeCell="B10" sqref="B10"/>
    </sheetView>
  </sheetViews>
  <sheetFormatPr defaultColWidth="9.140625" defaultRowHeight="12.75"/>
  <cols>
    <col min="1" max="1" width="10.8515625" style="0" customWidth="1"/>
    <col min="2" max="2" width="54.7109375" style="0" customWidth="1"/>
    <col min="3" max="3" width="14.8515625" style="0" customWidth="1"/>
    <col min="4" max="4" width="11.8515625" style="0" customWidth="1"/>
    <col min="5" max="16384" width="10.8515625" style="0" customWidth="1"/>
  </cols>
  <sheetData>
    <row r="5" spans="1:4" ht="12.75">
      <c r="A5" s="1" t="s">
        <v>0</v>
      </c>
      <c r="B5" s="1"/>
      <c r="C5" s="2"/>
      <c r="D5" s="2"/>
    </row>
    <row r="6" spans="1:4" ht="12">
      <c r="A6" s="3"/>
      <c r="B6" s="3"/>
      <c r="C6" s="4"/>
      <c r="D6" s="4"/>
    </row>
    <row r="7" spans="1:4" ht="12.75">
      <c r="A7" s="5" t="s">
        <v>45</v>
      </c>
      <c r="B7" s="6"/>
      <c r="C7" s="7"/>
      <c r="D7" s="7"/>
    </row>
    <row r="8" spans="1:4" ht="12">
      <c r="A8" s="3"/>
      <c r="B8" s="3"/>
      <c r="C8" s="4"/>
      <c r="D8" s="4"/>
    </row>
    <row r="9" spans="1:4" ht="15">
      <c r="A9" s="8" t="s">
        <v>1</v>
      </c>
      <c r="B9" s="8" t="s">
        <v>2</v>
      </c>
      <c r="C9" s="9" t="s">
        <v>3</v>
      </c>
      <c r="D9" s="9" t="s">
        <v>4</v>
      </c>
    </row>
    <row r="10" spans="1:4" ht="12.75">
      <c r="A10" s="10">
        <v>37257</v>
      </c>
      <c r="B10" s="11" t="s">
        <v>76</v>
      </c>
      <c r="C10" s="12"/>
      <c r="D10" s="13">
        <v>22688.45</v>
      </c>
    </row>
    <row r="11" spans="1:4" ht="12">
      <c r="A11" s="14">
        <v>37263</v>
      </c>
      <c r="B11" s="15" t="s">
        <v>46</v>
      </c>
      <c r="C11" s="15"/>
      <c r="D11" s="15">
        <v>41.49</v>
      </c>
    </row>
    <row r="12" spans="1:4" ht="12">
      <c r="A12" s="14">
        <v>37267</v>
      </c>
      <c r="B12" s="15" t="s">
        <v>47</v>
      </c>
      <c r="C12" s="22">
        <v>1368.47</v>
      </c>
      <c r="D12" s="15"/>
    </row>
    <row r="13" spans="1:4" ht="12">
      <c r="A13" s="14">
        <v>37307</v>
      </c>
      <c r="B13" s="15" t="s">
        <v>48</v>
      </c>
      <c r="C13" s="22"/>
      <c r="D13" s="15">
        <v>339.84</v>
      </c>
    </row>
    <row r="14" spans="1:4" ht="12">
      <c r="A14" s="14">
        <v>37313</v>
      </c>
      <c r="B14" s="15" t="s">
        <v>49</v>
      </c>
      <c r="C14" s="22">
        <v>100</v>
      </c>
      <c r="D14" s="22"/>
    </row>
    <row r="15" spans="1:4" ht="12">
      <c r="A15" s="14">
        <v>37320</v>
      </c>
      <c r="B15" s="15" t="s">
        <v>50</v>
      </c>
      <c r="C15" s="22">
        <v>118.68</v>
      </c>
      <c r="D15" s="22"/>
    </row>
    <row r="16" spans="1:4" ht="12">
      <c r="A16" s="14">
        <v>37326</v>
      </c>
      <c r="B16" s="23" t="s">
        <v>51</v>
      </c>
      <c r="C16" s="22"/>
      <c r="D16" s="22">
        <v>41.98</v>
      </c>
    </row>
    <row r="17" spans="1:4" ht="12">
      <c r="A17" s="14">
        <v>37326</v>
      </c>
      <c r="B17" s="15" t="s">
        <v>52</v>
      </c>
      <c r="C17" s="22"/>
      <c r="D17" s="22">
        <v>139.98</v>
      </c>
    </row>
    <row r="18" spans="1:4" ht="12">
      <c r="A18" s="14">
        <v>37334</v>
      </c>
      <c r="B18" s="15" t="s">
        <v>53</v>
      </c>
      <c r="C18" s="22"/>
      <c r="D18" s="22">
        <v>143.65</v>
      </c>
    </row>
    <row r="19" spans="1:4" ht="12">
      <c r="A19" s="14">
        <v>37340</v>
      </c>
      <c r="B19" s="15" t="s">
        <v>54</v>
      </c>
      <c r="C19" s="22">
        <v>824</v>
      </c>
      <c r="D19" s="22"/>
    </row>
    <row r="20" spans="1:4" ht="12">
      <c r="A20" s="14">
        <v>37340</v>
      </c>
      <c r="B20" s="15" t="s">
        <v>63</v>
      </c>
      <c r="C20" s="22"/>
      <c r="D20" s="22">
        <v>1254.38</v>
      </c>
    </row>
    <row r="21" spans="1:4" ht="12">
      <c r="A21" s="14">
        <v>37340</v>
      </c>
      <c r="B21" s="15" t="s">
        <v>55</v>
      </c>
      <c r="C21" s="22"/>
      <c r="D21" s="22">
        <v>323.5</v>
      </c>
    </row>
    <row r="22" spans="1:4" ht="12">
      <c r="A22" s="14">
        <v>37351</v>
      </c>
      <c r="B22" s="15" t="s">
        <v>56</v>
      </c>
      <c r="C22" s="22">
        <v>237.48</v>
      </c>
      <c r="D22" s="22"/>
    </row>
    <row r="23" spans="1:4" ht="12">
      <c r="A23" s="14">
        <v>37351</v>
      </c>
      <c r="B23" s="15" t="s">
        <v>57</v>
      </c>
      <c r="C23" s="22">
        <v>41.73</v>
      </c>
      <c r="D23" s="22"/>
    </row>
    <row r="24" spans="1:4" ht="12">
      <c r="A24" s="14">
        <v>37351</v>
      </c>
      <c r="B24" s="15" t="s">
        <v>58</v>
      </c>
      <c r="C24" s="22">
        <v>2361.8</v>
      </c>
      <c r="D24" s="22"/>
    </row>
    <row r="25" spans="1:4" ht="12">
      <c r="A25" s="14">
        <v>37351</v>
      </c>
      <c r="B25" s="24" t="s">
        <v>59</v>
      </c>
      <c r="C25" s="22">
        <v>67.95</v>
      </c>
      <c r="D25" s="22"/>
    </row>
    <row r="26" spans="1:4" ht="12">
      <c r="A26" s="14">
        <v>37362</v>
      </c>
      <c r="B26" s="24" t="s">
        <v>60</v>
      </c>
      <c r="C26" s="22"/>
      <c r="D26" s="22">
        <v>1000</v>
      </c>
    </row>
    <row r="27" spans="1:4" ht="12">
      <c r="A27" s="14">
        <v>37369</v>
      </c>
      <c r="B27" s="15" t="s">
        <v>61</v>
      </c>
      <c r="C27" s="22">
        <v>1128.55</v>
      </c>
      <c r="D27" s="22"/>
    </row>
    <row r="28" spans="1:4" ht="12">
      <c r="A28" s="14">
        <v>37376</v>
      </c>
      <c r="B28" s="25" t="s">
        <v>68</v>
      </c>
      <c r="C28" s="22"/>
      <c r="D28" s="22">
        <v>30863.14</v>
      </c>
    </row>
    <row r="29" spans="1:4" ht="12">
      <c r="A29" s="14">
        <v>37386</v>
      </c>
      <c r="B29" s="25" t="s">
        <v>62</v>
      </c>
      <c r="C29" s="22"/>
      <c r="D29" s="22">
        <v>1000</v>
      </c>
    </row>
    <row r="30" spans="1:4" ht="12">
      <c r="A30" s="14">
        <v>37407</v>
      </c>
      <c r="B30" s="25" t="s">
        <v>64</v>
      </c>
      <c r="C30" s="22">
        <v>480</v>
      </c>
      <c r="D30" s="22"/>
    </row>
    <row r="31" spans="1:4" ht="12">
      <c r="A31" s="14">
        <v>37433</v>
      </c>
      <c r="B31" s="15" t="s">
        <v>65</v>
      </c>
      <c r="C31" s="22">
        <v>3990.44</v>
      </c>
      <c r="D31" s="22"/>
    </row>
    <row r="32" spans="1:4" ht="12">
      <c r="A32" s="14">
        <v>37456</v>
      </c>
      <c r="B32" s="15" t="s">
        <v>66</v>
      </c>
      <c r="C32" s="22"/>
      <c r="D32" s="22">
        <v>612</v>
      </c>
    </row>
    <row r="33" spans="1:4" ht="12">
      <c r="A33" s="14">
        <v>37512</v>
      </c>
      <c r="B33" s="15" t="s">
        <v>67</v>
      </c>
      <c r="C33" s="22"/>
      <c r="D33" s="22">
        <v>1027.25</v>
      </c>
    </row>
    <row r="34" spans="1:4" ht="12">
      <c r="A34" s="14">
        <v>37538</v>
      </c>
      <c r="B34" s="15" t="s">
        <v>70</v>
      </c>
      <c r="C34" s="22"/>
      <c r="D34" s="22">
        <v>146.27</v>
      </c>
    </row>
    <row r="35" spans="1:4" ht="12">
      <c r="A35" s="14">
        <v>37554</v>
      </c>
      <c r="B35" s="15" t="s">
        <v>69</v>
      </c>
      <c r="C35" s="22">
        <v>1027.25</v>
      </c>
      <c r="D35" s="22"/>
    </row>
    <row r="36" spans="1:4" ht="12">
      <c r="A36" s="14">
        <v>37589</v>
      </c>
      <c r="B36" s="15" t="s">
        <v>71</v>
      </c>
      <c r="C36" s="22">
        <v>1931.98</v>
      </c>
      <c r="D36" s="22"/>
    </row>
    <row r="37" spans="1:4" ht="12">
      <c r="A37" s="14">
        <v>37596</v>
      </c>
      <c r="B37" s="15" t="s">
        <v>72</v>
      </c>
      <c r="C37" s="22"/>
      <c r="D37" s="22">
        <v>4498.49</v>
      </c>
    </row>
    <row r="38" spans="1:4" ht="12">
      <c r="A38" s="14">
        <v>37596</v>
      </c>
      <c r="B38" s="23" t="s">
        <v>73</v>
      </c>
      <c r="C38" s="22"/>
      <c r="D38" s="22">
        <v>5000</v>
      </c>
    </row>
    <row r="39" spans="1:4" ht="12">
      <c r="A39" s="14">
        <v>37596</v>
      </c>
      <c r="B39" s="15" t="s">
        <v>74</v>
      </c>
      <c r="C39" s="22"/>
      <c r="D39" s="22">
        <v>1000</v>
      </c>
    </row>
    <row r="40" spans="1:4" ht="12">
      <c r="A40" s="14"/>
      <c r="B40" s="15"/>
      <c r="C40" s="22"/>
      <c r="D40" s="22"/>
    </row>
    <row r="41" spans="1:4" ht="12.75">
      <c r="A41" s="18"/>
      <c r="B41" s="21" t="s">
        <v>5</v>
      </c>
      <c r="C41" s="17">
        <f>SUM(C10:C40)</f>
        <v>13678.33</v>
      </c>
      <c r="D41" s="17">
        <f>SUM(D10:D40)</f>
        <v>70120.42</v>
      </c>
    </row>
    <row r="42" spans="1:4" ht="12.75">
      <c r="A42" s="18"/>
      <c r="B42" s="16" t="s">
        <v>77</v>
      </c>
      <c r="C42" s="17"/>
      <c r="D42" s="17">
        <f>SUM(D41-C41)</f>
        <v>56442.09</v>
      </c>
    </row>
  </sheetData>
  <printOptions/>
  <pageMargins left="0.53" right="0.46" top="0.22" bottom="0.36" header="0.17" footer="0.22"/>
  <pageSetup horizontalDpi="300" verticalDpi="300" orientation="portrait" paperSize="9" r:id="rId1"/>
  <headerFooter alignWithMargins="0"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37"/>
  <sheetViews>
    <sheetView tabSelected="1" workbookViewId="0" topLeftCell="A1">
      <selection activeCell="B9" sqref="B9"/>
    </sheetView>
  </sheetViews>
  <sheetFormatPr defaultColWidth="9.140625" defaultRowHeight="12.75"/>
  <cols>
    <col min="1" max="1" width="10.7109375" style="0" customWidth="1"/>
    <col min="2" max="2" width="70.140625" style="0" customWidth="1"/>
    <col min="3" max="3" width="14.421875" style="43" bestFit="1" customWidth="1"/>
    <col min="4" max="4" width="11.421875" style="0" customWidth="1"/>
    <col min="5" max="5" width="16.8515625" style="0" bestFit="1" customWidth="1"/>
    <col min="6" max="6" width="0.5625" style="0" customWidth="1"/>
    <col min="7" max="7" width="14.140625" style="0" bestFit="1" customWidth="1"/>
    <col min="8" max="8" width="16.8515625" style="0" bestFit="1" customWidth="1"/>
    <col min="9" max="9" width="14.7109375" style="32" bestFit="1" customWidth="1"/>
    <col min="10" max="16384" width="10.8515625" style="0" customWidth="1"/>
  </cols>
  <sheetData>
    <row r="1" spans="1:9" ht="12.75">
      <c r="A1" s="1" t="s">
        <v>0</v>
      </c>
      <c r="B1" s="57"/>
      <c r="C1" s="58"/>
      <c r="D1" s="59"/>
      <c r="E1" s="59"/>
      <c r="F1" s="59"/>
      <c r="G1" s="59"/>
      <c r="H1" s="59"/>
      <c r="I1" s="36"/>
    </row>
    <row r="2" spans="1:9" ht="12.75">
      <c r="A2" s="70" t="s">
        <v>152</v>
      </c>
      <c r="B2" s="60"/>
      <c r="C2" s="61"/>
      <c r="D2" s="62"/>
      <c r="E2" s="62"/>
      <c r="F2" s="62"/>
      <c r="G2" s="62"/>
      <c r="H2" s="62"/>
      <c r="I2" s="36"/>
    </row>
    <row r="3" spans="2:9" s="45" customFormat="1" ht="12.75">
      <c r="B3" s="63"/>
      <c r="C3" s="63"/>
      <c r="D3" s="82" t="s">
        <v>141</v>
      </c>
      <c r="E3" s="82"/>
      <c r="F3" s="64"/>
      <c r="G3" s="82" t="s">
        <v>142</v>
      </c>
      <c r="H3" s="82"/>
      <c r="I3" s="51"/>
    </row>
    <row r="4" spans="1:9" s="45" customFormat="1" ht="12.75">
      <c r="A4" s="54" t="s">
        <v>1</v>
      </c>
      <c r="B4" s="46" t="s">
        <v>2</v>
      </c>
      <c r="C4" s="46"/>
      <c r="D4" s="47" t="s">
        <v>3</v>
      </c>
      <c r="E4" s="47" t="s">
        <v>140</v>
      </c>
      <c r="F4" s="47"/>
      <c r="G4" s="47" t="s">
        <v>4</v>
      </c>
      <c r="H4" s="47" t="s">
        <v>140</v>
      </c>
      <c r="I4" s="48" t="s">
        <v>106</v>
      </c>
    </row>
    <row r="5" spans="1:9" s="26" customFormat="1" ht="12.75">
      <c r="A5" s="56">
        <v>38353</v>
      </c>
      <c r="B5" s="65" t="s">
        <v>76</v>
      </c>
      <c r="C5" s="65"/>
      <c r="D5" s="66"/>
      <c r="E5" s="66"/>
      <c r="F5" s="66"/>
      <c r="G5" s="53"/>
      <c r="H5" s="77"/>
      <c r="I5" s="77">
        <v>81377.86</v>
      </c>
    </row>
    <row r="6" spans="1:9" s="26" customFormat="1" ht="12.75">
      <c r="A6" s="55">
        <v>38390</v>
      </c>
      <c r="B6" s="28" t="s">
        <v>80</v>
      </c>
      <c r="C6" s="28" t="s">
        <v>133</v>
      </c>
      <c r="D6" s="29"/>
      <c r="E6" s="29"/>
      <c r="F6" s="29"/>
      <c r="G6" s="30">
        <v>311.5</v>
      </c>
      <c r="H6" s="30"/>
      <c r="I6" s="36"/>
    </row>
    <row r="7" spans="1:9" s="26" customFormat="1" ht="12.75">
      <c r="A7" s="55">
        <v>38394</v>
      </c>
      <c r="B7" s="28" t="s">
        <v>83</v>
      </c>
      <c r="C7" s="28" t="s">
        <v>133</v>
      </c>
      <c r="D7" s="29"/>
      <c r="E7" s="29"/>
      <c r="F7" s="29"/>
      <c r="G7" s="30">
        <v>155.37</v>
      </c>
      <c r="H7" s="30"/>
      <c r="I7" s="36"/>
    </row>
    <row r="8" spans="1:9" s="26" customFormat="1" ht="12.75">
      <c r="A8" s="55">
        <v>38398</v>
      </c>
      <c r="B8" s="28" t="s">
        <v>82</v>
      </c>
      <c r="C8" s="28" t="s">
        <v>133</v>
      </c>
      <c r="D8" s="29"/>
      <c r="E8" s="29"/>
      <c r="F8" s="29"/>
      <c r="G8" s="30">
        <v>154.73</v>
      </c>
      <c r="H8" s="30"/>
      <c r="I8" s="36"/>
    </row>
    <row r="9" spans="1:9" s="26" customFormat="1" ht="12.75">
      <c r="A9" s="55">
        <v>38400</v>
      </c>
      <c r="B9" s="28" t="s">
        <v>81</v>
      </c>
      <c r="C9" s="28" t="s">
        <v>133</v>
      </c>
      <c r="D9" s="29"/>
      <c r="E9" s="29"/>
      <c r="F9" s="29"/>
      <c r="G9" s="30">
        <v>464</v>
      </c>
      <c r="H9" s="30"/>
      <c r="I9" s="36"/>
    </row>
    <row r="10" spans="1:9" s="26" customFormat="1" ht="12.75">
      <c r="A10" s="55">
        <v>38406</v>
      </c>
      <c r="B10" s="28" t="s">
        <v>84</v>
      </c>
      <c r="C10" s="28" t="s">
        <v>133</v>
      </c>
      <c r="D10" s="29"/>
      <c r="E10" s="29"/>
      <c r="F10" s="29"/>
      <c r="G10" s="30">
        <v>461.31</v>
      </c>
      <c r="H10" s="30"/>
      <c r="I10" s="36"/>
    </row>
    <row r="11" spans="1:9" s="26" customFormat="1" ht="12.75">
      <c r="A11" s="55">
        <v>38413</v>
      </c>
      <c r="B11" s="28" t="s">
        <v>85</v>
      </c>
      <c r="C11" s="28" t="s">
        <v>133</v>
      </c>
      <c r="D11" s="29"/>
      <c r="E11" s="29"/>
      <c r="F11" s="29"/>
      <c r="G11" s="30">
        <v>463.1</v>
      </c>
      <c r="H11" s="30"/>
      <c r="I11" s="36"/>
    </row>
    <row r="12" spans="1:9" s="26" customFormat="1" ht="12.75">
      <c r="A12" s="55">
        <v>38418</v>
      </c>
      <c r="B12" s="28" t="s">
        <v>86</v>
      </c>
      <c r="C12" s="28" t="s">
        <v>133</v>
      </c>
      <c r="D12" s="29"/>
      <c r="E12" s="29"/>
      <c r="F12" s="29"/>
      <c r="G12" s="30">
        <v>142.67</v>
      </c>
      <c r="H12" s="30"/>
      <c r="I12" s="36"/>
    </row>
    <row r="13" spans="1:9" s="26" customFormat="1" ht="12.75">
      <c r="A13" s="55">
        <v>38423</v>
      </c>
      <c r="B13" s="28" t="s">
        <v>94</v>
      </c>
      <c r="C13" s="28" t="s">
        <v>133</v>
      </c>
      <c r="D13" s="29"/>
      <c r="E13" s="29"/>
      <c r="F13" s="29"/>
      <c r="G13" s="30">
        <v>1084.79</v>
      </c>
      <c r="H13" s="30"/>
      <c r="I13" s="36"/>
    </row>
    <row r="14" spans="1:9" s="26" customFormat="1" ht="12.75">
      <c r="A14" s="55">
        <v>38428</v>
      </c>
      <c r="B14" s="28" t="s">
        <v>98</v>
      </c>
      <c r="C14" s="28" t="s">
        <v>133</v>
      </c>
      <c r="D14" s="29"/>
      <c r="E14" s="29"/>
      <c r="F14" s="29"/>
      <c r="G14" s="30">
        <v>310.56</v>
      </c>
      <c r="H14" s="30"/>
      <c r="I14" s="36"/>
    </row>
    <row r="15" spans="1:9" s="26" customFormat="1" ht="12.75">
      <c r="A15" s="55">
        <v>38429</v>
      </c>
      <c r="B15" s="28" t="s">
        <v>97</v>
      </c>
      <c r="C15" s="28" t="s">
        <v>133</v>
      </c>
      <c r="D15" s="29"/>
      <c r="E15" s="29"/>
      <c r="F15" s="29"/>
      <c r="G15" s="30">
        <v>155.2</v>
      </c>
      <c r="H15" s="30"/>
      <c r="I15" s="36"/>
    </row>
    <row r="16" spans="1:9" s="26" customFormat="1" ht="12.75">
      <c r="A16" s="55">
        <v>38429</v>
      </c>
      <c r="B16" s="28" t="s">
        <v>99</v>
      </c>
      <c r="C16" s="28" t="s">
        <v>133</v>
      </c>
      <c r="D16" s="29"/>
      <c r="E16" s="29"/>
      <c r="F16" s="29"/>
      <c r="G16" s="30">
        <v>310.8</v>
      </c>
      <c r="H16" s="30"/>
      <c r="I16" s="36"/>
    </row>
    <row r="17" spans="1:9" s="26" customFormat="1" ht="12.75">
      <c r="A17" s="55">
        <v>38476</v>
      </c>
      <c r="B17" s="28" t="s">
        <v>110</v>
      </c>
      <c r="C17" s="28" t="s">
        <v>133</v>
      </c>
      <c r="D17" s="29"/>
      <c r="E17" s="29"/>
      <c r="F17" s="29"/>
      <c r="G17" s="30">
        <v>309.65</v>
      </c>
      <c r="H17" s="30"/>
      <c r="I17" s="36"/>
    </row>
    <row r="18" spans="1:9" s="26" customFormat="1" ht="12.75">
      <c r="A18" s="55">
        <v>38478</v>
      </c>
      <c r="B18" s="28" t="s">
        <v>109</v>
      </c>
      <c r="C18" s="28" t="s">
        <v>133</v>
      </c>
      <c r="D18" s="29"/>
      <c r="E18" s="29"/>
      <c r="F18" s="29"/>
      <c r="G18" s="30">
        <v>464.5</v>
      </c>
      <c r="H18" s="30"/>
      <c r="I18" s="36"/>
    </row>
    <row r="19" spans="1:9" s="26" customFormat="1" ht="12.75">
      <c r="A19" s="55">
        <v>38482</v>
      </c>
      <c r="B19" s="28" t="s">
        <v>111</v>
      </c>
      <c r="C19" s="28" t="s">
        <v>133</v>
      </c>
      <c r="D19" s="29"/>
      <c r="E19" s="29"/>
      <c r="F19" s="29"/>
      <c r="G19" s="30">
        <v>309.05</v>
      </c>
      <c r="H19" s="30"/>
      <c r="I19" s="36"/>
    </row>
    <row r="20" spans="1:9" s="26" customFormat="1" ht="12.75">
      <c r="A20" s="55">
        <v>38483</v>
      </c>
      <c r="B20" s="28" t="s">
        <v>120</v>
      </c>
      <c r="C20" s="28" t="s">
        <v>133</v>
      </c>
      <c r="D20" s="29"/>
      <c r="E20" s="29"/>
      <c r="F20" s="29"/>
      <c r="G20" s="30">
        <v>309.05</v>
      </c>
      <c r="H20" s="30"/>
      <c r="I20" s="36"/>
    </row>
    <row r="21" spans="1:9" s="26" customFormat="1" ht="12.75">
      <c r="A21" s="55">
        <v>38525</v>
      </c>
      <c r="B21" s="28" t="s">
        <v>118</v>
      </c>
      <c r="C21" s="28" t="s">
        <v>133</v>
      </c>
      <c r="D21" s="29"/>
      <c r="E21" s="29"/>
      <c r="F21" s="29"/>
      <c r="G21" s="30">
        <v>466.25</v>
      </c>
      <c r="H21" s="30"/>
      <c r="I21" s="36"/>
    </row>
    <row r="22" spans="1:9" s="26" customFormat="1" ht="12.75">
      <c r="A22" s="55">
        <v>38538</v>
      </c>
      <c r="B22" s="28" t="s">
        <v>117</v>
      </c>
      <c r="C22" s="28" t="s">
        <v>133</v>
      </c>
      <c r="D22" s="29"/>
      <c r="E22" s="29"/>
      <c r="F22" s="29"/>
      <c r="G22" s="30">
        <v>1087.79</v>
      </c>
      <c r="H22" s="30"/>
      <c r="I22" s="36"/>
    </row>
    <row r="23" spans="1:9" s="26" customFormat="1" ht="12.75">
      <c r="A23" s="55">
        <v>38621</v>
      </c>
      <c r="B23" s="28" t="s">
        <v>125</v>
      </c>
      <c r="C23" s="28" t="s">
        <v>133</v>
      </c>
      <c r="D23" s="29"/>
      <c r="E23" s="29"/>
      <c r="F23" s="29"/>
      <c r="G23" s="30">
        <v>297.52</v>
      </c>
      <c r="H23" s="30"/>
      <c r="I23" s="36"/>
    </row>
    <row r="24" spans="1:9" s="26" customFormat="1" ht="12.75">
      <c r="A24" s="55">
        <v>38687</v>
      </c>
      <c r="B24" s="28" t="s">
        <v>127</v>
      </c>
      <c r="C24" s="28" t="s">
        <v>133</v>
      </c>
      <c r="D24" s="29">
        <v>7252.85</v>
      </c>
      <c r="E24" s="29"/>
      <c r="F24" s="29"/>
      <c r="G24" s="30"/>
      <c r="H24" s="30"/>
      <c r="I24" s="36"/>
    </row>
    <row r="25" spans="1:9" s="45" customFormat="1" ht="12.75">
      <c r="A25" s="56"/>
      <c r="B25" s="52" t="s">
        <v>145</v>
      </c>
      <c r="C25" s="49"/>
      <c r="D25" s="50"/>
      <c r="E25" s="71">
        <f>SUM(D6:D24)</f>
        <v>7252.85</v>
      </c>
      <c r="F25" s="50"/>
      <c r="G25" s="31"/>
      <c r="H25" s="73">
        <f>SUM(G6:G24)</f>
        <v>7257.84</v>
      </c>
      <c r="I25" s="75">
        <f>+H25-E25</f>
        <v>4.989999999999782</v>
      </c>
    </row>
    <row r="26" spans="1:9" s="26" customFormat="1" ht="12.75">
      <c r="A26" s="55">
        <v>38392</v>
      </c>
      <c r="B26" s="28" t="s">
        <v>79</v>
      </c>
      <c r="C26" s="28" t="s">
        <v>134</v>
      </c>
      <c r="D26" s="29"/>
      <c r="E26" s="29"/>
      <c r="F26" s="29"/>
      <c r="G26" s="30">
        <v>28.8</v>
      </c>
      <c r="H26" s="30"/>
      <c r="I26" s="36"/>
    </row>
    <row r="27" spans="1:9" s="26" customFormat="1" ht="12.75">
      <c r="A27" s="55">
        <v>38420</v>
      </c>
      <c r="B27" s="28" t="s">
        <v>93</v>
      </c>
      <c r="C27" s="28" t="s">
        <v>134</v>
      </c>
      <c r="D27" s="29"/>
      <c r="E27" s="29"/>
      <c r="F27" s="29"/>
      <c r="G27" s="30">
        <v>238.1</v>
      </c>
      <c r="H27" s="30"/>
      <c r="I27" s="36"/>
    </row>
    <row r="28" spans="1:9" s="26" customFormat="1" ht="12.75">
      <c r="A28" s="55">
        <v>38432</v>
      </c>
      <c r="B28" s="28" t="s">
        <v>101</v>
      </c>
      <c r="C28" s="28" t="s">
        <v>134</v>
      </c>
      <c r="D28" s="29"/>
      <c r="E28" s="29"/>
      <c r="F28" s="29"/>
      <c r="G28" s="30">
        <v>270.8</v>
      </c>
      <c r="H28" s="30"/>
      <c r="I28" s="36"/>
    </row>
    <row r="29" spans="1:9" s="26" customFormat="1" ht="12.75">
      <c r="A29" s="55">
        <v>38456</v>
      </c>
      <c r="B29" s="28" t="s">
        <v>105</v>
      </c>
      <c r="C29" s="28" t="s">
        <v>134</v>
      </c>
      <c r="D29" s="29">
        <v>1547.05</v>
      </c>
      <c r="E29" s="29"/>
      <c r="F29" s="29"/>
      <c r="G29" s="30"/>
      <c r="H29" s="30"/>
      <c r="I29" s="36"/>
    </row>
    <row r="30" spans="1:9" s="26" customFormat="1" ht="12.75">
      <c r="A30" s="55">
        <v>38482</v>
      </c>
      <c r="B30" s="28" t="s">
        <v>112</v>
      </c>
      <c r="C30" s="28" t="s">
        <v>134</v>
      </c>
      <c r="D30" s="29"/>
      <c r="E30" s="29"/>
      <c r="F30" s="29"/>
      <c r="G30" s="30">
        <v>239.05</v>
      </c>
      <c r="H30" s="30"/>
      <c r="I30" s="36"/>
    </row>
    <row r="31" spans="1:9" s="26" customFormat="1" ht="12.75">
      <c r="A31" s="55">
        <v>38532</v>
      </c>
      <c r="B31" s="28" t="s">
        <v>116</v>
      </c>
      <c r="C31" s="28" t="s">
        <v>134</v>
      </c>
      <c r="D31" s="29"/>
      <c r="E31" s="29"/>
      <c r="F31" s="29"/>
      <c r="G31" s="30">
        <v>260.44</v>
      </c>
      <c r="H31" s="30"/>
      <c r="I31" s="36"/>
    </row>
    <row r="32" spans="1:9" s="26" customFormat="1" ht="12.75">
      <c r="A32" s="55">
        <v>38706</v>
      </c>
      <c r="B32" s="28" t="s">
        <v>155</v>
      </c>
      <c r="C32" s="28" t="s">
        <v>134</v>
      </c>
      <c r="D32" s="29"/>
      <c r="E32" s="29"/>
      <c r="F32" s="29"/>
      <c r="G32" s="30">
        <v>155.47</v>
      </c>
      <c r="H32" s="30"/>
      <c r="I32" s="72"/>
    </row>
    <row r="33" spans="1:9" s="26" customFormat="1" ht="12.75">
      <c r="A33" s="55">
        <v>38706</v>
      </c>
      <c r="B33" s="28" t="s">
        <v>130</v>
      </c>
      <c r="C33" s="28" t="s">
        <v>134</v>
      </c>
      <c r="D33" s="29"/>
      <c r="E33" s="29"/>
      <c r="F33" s="29"/>
      <c r="G33" s="30">
        <v>155.47</v>
      </c>
      <c r="H33" s="30"/>
      <c r="I33" s="36"/>
    </row>
    <row r="34" spans="1:9" s="45" customFormat="1" ht="12.75">
      <c r="A34" s="56"/>
      <c r="B34" s="52" t="s">
        <v>145</v>
      </c>
      <c r="C34" s="49"/>
      <c r="D34" s="50"/>
      <c r="E34" s="71">
        <f>SUM(D26:D33)</f>
        <v>1547.05</v>
      </c>
      <c r="F34" s="50"/>
      <c r="G34" s="31"/>
      <c r="H34" s="73">
        <f>SUM(G26:G33)</f>
        <v>1348.13</v>
      </c>
      <c r="I34" s="74">
        <f>+H34-E34</f>
        <v>-198.91999999999985</v>
      </c>
    </row>
    <row r="35" spans="1:9" s="26" customFormat="1" ht="12.75">
      <c r="A35" s="55">
        <v>38419</v>
      </c>
      <c r="B35" s="28" t="s">
        <v>87</v>
      </c>
      <c r="C35" s="28" t="s">
        <v>143</v>
      </c>
      <c r="D35" s="29"/>
      <c r="E35" s="71"/>
      <c r="F35" s="29"/>
      <c r="G35" s="30">
        <v>1000</v>
      </c>
      <c r="H35" s="73"/>
      <c r="I35" s="36"/>
    </row>
    <row r="36" spans="1:9" s="26" customFormat="1" ht="12.75">
      <c r="A36" s="55">
        <v>38420</v>
      </c>
      <c r="B36" s="28" t="s">
        <v>89</v>
      </c>
      <c r="C36" s="28" t="s">
        <v>143</v>
      </c>
      <c r="D36" s="29"/>
      <c r="E36" s="71"/>
      <c r="F36" s="29"/>
      <c r="G36" s="30">
        <v>2500</v>
      </c>
      <c r="H36" s="73"/>
      <c r="I36" s="36"/>
    </row>
    <row r="37" spans="1:9" s="26" customFormat="1" ht="12.75">
      <c r="A37" s="55">
        <v>38421</v>
      </c>
      <c r="B37" s="28" t="s">
        <v>88</v>
      </c>
      <c r="C37" s="28" t="s">
        <v>143</v>
      </c>
      <c r="D37" s="29"/>
      <c r="E37" s="71"/>
      <c r="F37" s="29"/>
      <c r="G37" s="30">
        <v>500</v>
      </c>
      <c r="H37" s="73"/>
      <c r="I37" s="36"/>
    </row>
    <row r="38" spans="1:9" s="26" customFormat="1" ht="12.75">
      <c r="A38" s="55">
        <v>38423</v>
      </c>
      <c r="B38" s="28" t="s">
        <v>96</v>
      </c>
      <c r="C38" s="28" t="s">
        <v>143</v>
      </c>
      <c r="D38" s="29"/>
      <c r="E38" s="71"/>
      <c r="F38" s="29"/>
      <c r="G38" s="30">
        <v>500</v>
      </c>
      <c r="H38" s="73"/>
      <c r="I38" s="36"/>
    </row>
    <row r="39" spans="1:9" s="26" customFormat="1" ht="12.75">
      <c r="A39" s="55">
        <v>38432</v>
      </c>
      <c r="B39" s="28" t="s">
        <v>100</v>
      </c>
      <c r="C39" s="28" t="s">
        <v>143</v>
      </c>
      <c r="D39" s="29"/>
      <c r="E39" s="71"/>
      <c r="F39" s="29"/>
      <c r="G39" s="30">
        <v>1000</v>
      </c>
      <c r="H39" s="73"/>
      <c r="I39" s="36"/>
    </row>
    <row r="40" spans="1:9" s="26" customFormat="1" ht="12.75">
      <c r="A40" s="55">
        <v>38462</v>
      </c>
      <c r="B40" s="28" t="s">
        <v>107</v>
      </c>
      <c r="C40" s="28" t="s">
        <v>143</v>
      </c>
      <c r="D40" s="29"/>
      <c r="E40" s="71"/>
      <c r="F40" s="29"/>
      <c r="G40" s="30">
        <v>1000</v>
      </c>
      <c r="H40" s="73"/>
      <c r="I40" s="36"/>
    </row>
    <row r="41" spans="1:9" s="26" customFormat="1" ht="12.75">
      <c r="A41" s="55">
        <v>38496</v>
      </c>
      <c r="B41" s="28" t="s">
        <v>148</v>
      </c>
      <c r="C41" s="28" t="s">
        <v>143</v>
      </c>
      <c r="D41" s="29"/>
      <c r="E41" s="71"/>
      <c r="F41" s="29"/>
      <c r="G41" s="30">
        <v>1000</v>
      </c>
      <c r="H41" s="73"/>
      <c r="I41" s="36"/>
    </row>
    <row r="42" spans="1:9" s="26" customFormat="1" ht="12.75">
      <c r="A42" s="55">
        <v>38520</v>
      </c>
      <c r="B42" s="28" t="s">
        <v>114</v>
      </c>
      <c r="C42" s="28" t="s">
        <v>143</v>
      </c>
      <c r="D42" s="29"/>
      <c r="E42" s="71"/>
      <c r="F42" s="29"/>
      <c r="G42" s="30">
        <v>500</v>
      </c>
      <c r="H42" s="73"/>
      <c r="I42" s="36"/>
    </row>
    <row r="43" spans="1:9" s="26" customFormat="1" ht="12.75">
      <c r="A43" s="55">
        <v>38687</v>
      </c>
      <c r="B43" s="28" t="s">
        <v>139</v>
      </c>
      <c r="C43" s="28" t="s">
        <v>143</v>
      </c>
      <c r="D43" s="29"/>
      <c r="E43" s="71"/>
      <c r="F43" s="29"/>
      <c r="G43" s="30">
        <v>500</v>
      </c>
      <c r="H43" s="73"/>
      <c r="I43" s="36"/>
    </row>
    <row r="44" spans="1:9" s="45" customFormat="1" ht="12.75">
      <c r="A44" s="56"/>
      <c r="B44" s="52" t="s">
        <v>145</v>
      </c>
      <c r="C44" s="49"/>
      <c r="D44" s="50"/>
      <c r="E44" s="71">
        <f>SUM(D35:D43)</f>
        <v>0</v>
      </c>
      <c r="F44" s="50"/>
      <c r="G44" s="31"/>
      <c r="H44" s="73">
        <f>SUM(G35:G43)</f>
        <v>8500</v>
      </c>
      <c r="I44" s="73">
        <f>+H44-E44</f>
        <v>8500</v>
      </c>
    </row>
    <row r="45" spans="1:9" s="26" customFormat="1" ht="12.75">
      <c r="A45" s="55"/>
      <c r="B45" s="38"/>
      <c r="C45" s="28"/>
      <c r="D45" s="29"/>
      <c r="E45" s="71"/>
      <c r="F45" s="29"/>
      <c r="G45" s="30"/>
      <c r="H45" s="73"/>
      <c r="I45" s="36"/>
    </row>
    <row r="46" spans="1:9" s="26" customFormat="1" ht="12.75">
      <c r="A46" s="55">
        <v>38420</v>
      </c>
      <c r="B46" s="28" t="s">
        <v>90</v>
      </c>
      <c r="C46" s="28" t="s">
        <v>147</v>
      </c>
      <c r="D46" s="29"/>
      <c r="E46" s="71"/>
      <c r="F46" s="29"/>
      <c r="G46" s="30">
        <v>5000</v>
      </c>
      <c r="H46" s="73"/>
      <c r="I46" s="36"/>
    </row>
    <row r="47" spans="1:9" s="26" customFormat="1" ht="12.75">
      <c r="A47" s="55">
        <v>38496</v>
      </c>
      <c r="B47" s="28" t="s">
        <v>149</v>
      </c>
      <c r="C47" s="28" t="s">
        <v>147</v>
      </c>
      <c r="D47" s="29"/>
      <c r="E47" s="71"/>
      <c r="F47" s="29"/>
      <c r="G47" s="30">
        <v>5000</v>
      </c>
      <c r="H47" s="73"/>
      <c r="I47" s="36"/>
    </row>
    <row r="48" spans="1:9" s="26" customFormat="1" ht="12.75">
      <c r="A48" s="55">
        <v>38555</v>
      </c>
      <c r="B48" s="28" t="s">
        <v>122</v>
      </c>
      <c r="C48" s="28" t="s">
        <v>147</v>
      </c>
      <c r="D48" s="29">
        <v>7817.96</v>
      </c>
      <c r="E48" s="71"/>
      <c r="F48" s="29"/>
      <c r="G48" s="30"/>
      <c r="H48" s="73"/>
      <c r="I48" s="36"/>
    </row>
    <row r="49" spans="1:9" s="26" customFormat="1" ht="12.75">
      <c r="A49" s="55">
        <v>38586</v>
      </c>
      <c r="B49" s="28" t="s">
        <v>123</v>
      </c>
      <c r="C49" s="28" t="s">
        <v>147</v>
      </c>
      <c r="D49" s="29"/>
      <c r="E49" s="71"/>
      <c r="F49" s="29"/>
      <c r="G49" s="30">
        <v>2817</v>
      </c>
      <c r="H49" s="73"/>
      <c r="I49" s="36"/>
    </row>
    <row r="50" spans="1:9" s="45" customFormat="1" ht="12.75">
      <c r="A50" s="56"/>
      <c r="B50" s="52" t="s">
        <v>145</v>
      </c>
      <c r="C50" s="49"/>
      <c r="D50" s="50"/>
      <c r="E50" s="71">
        <f>SUM(D46:D49)</f>
        <v>7817.96</v>
      </c>
      <c r="F50" s="50"/>
      <c r="G50" s="31"/>
      <c r="H50" s="73">
        <f>SUM(G46:G49)</f>
        <v>12817</v>
      </c>
      <c r="I50" s="76">
        <f>+H50-E50</f>
        <v>4999.04</v>
      </c>
    </row>
    <row r="51" spans="1:9" s="26" customFormat="1" ht="12.75">
      <c r="A51" s="55">
        <v>38362</v>
      </c>
      <c r="B51" s="28" t="s">
        <v>78</v>
      </c>
      <c r="C51" s="28" t="s">
        <v>144</v>
      </c>
      <c r="D51" s="29">
        <v>2099.62</v>
      </c>
      <c r="E51" s="71"/>
      <c r="F51" s="29"/>
      <c r="G51" s="30"/>
      <c r="H51" s="73"/>
      <c r="I51" s="36"/>
    </row>
    <row r="52" spans="1:9" s="26" customFormat="1" ht="12.75">
      <c r="A52" s="55">
        <v>38423</v>
      </c>
      <c r="B52" s="28" t="s">
        <v>95</v>
      </c>
      <c r="C52" s="28" t="s">
        <v>144</v>
      </c>
      <c r="D52" s="29">
        <v>135</v>
      </c>
      <c r="E52" s="71"/>
      <c r="F52" s="29"/>
      <c r="G52" s="30"/>
      <c r="H52" s="73"/>
      <c r="I52" s="36"/>
    </row>
    <row r="53" spans="1:9" s="26" customFormat="1" ht="15" customHeight="1">
      <c r="A53" s="55">
        <v>38490</v>
      </c>
      <c r="B53" s="28" t="s">
        <v>113</v>
      </c>
      <c r="C53" s="28" t="s">
        <v>144</v>
      </c>
      <c r="D53" s="29">
        <v>2087.3</v>
      </c>
      <c r="E53" s="71"/>
      <c r="F53" s="29"/>
      <c r="G53" s="30"/>
      <c r="H53" s="73"/>
      <c r="I53" s="36"/>
    </row>
    <row r="54" spans="1:9" s="26" customFormat="1" ht="12.75">
      <c r="A54" s="55">
        <v>38537</v>
      </c>
      <c r="B54" s="28" t="s">
        <v>132</v>
      </c>
      <c r="C54" s="28" t="s">
        <v>144</v>
      </c>
      <c r="D54" s="29">
        <v>300.9</v>
      </c>
      <c r="E54" s="71"/>
      <c r="F54" s="29"/>
      <c r="G54" s="30"/>
      <c r="H54" s="73"/>
      <c r="I54" s="36"/>
    </row>
    <row r="55" spans="1:9" s="26" customFormat="1" ht="12.75">
      <c r="A55" s="55">
        <v>38454</v>
      </c>
      <c r="B55" s="28" t="s">
        <v>153</v>
      </c>
      <c r="C55" s="28" t="s">
        <v>144</v>
      </c>
      <c r="D55" s="29">
        <v>480</v>
      </c>
      <c r="E55" s="71"/>
      <c r="F55" s="29"/>
      <c r="G55" s="30"/>
      <c r="H55" s="73"/>
      <c r="I55" s="36"/>
    </row>
    <row r="56" spans="1:9" s="26" customFormat="1" ht="12.75">
      <c r="A56" s="55">
        <v>38421</v>
      </c>
      <c r="B56" s="28" t="s">
        <v>91</v>
      </c>
      <c r="C56" s="28" t="s">
        <v>144</v>
      </c>
      <c r="D56" s="29">
        <v>38.2</v>
      </c>
      <c r="E56" s="71"/>
      <c r="F56" s="29"/>
      <c r="G56" s="30"/>
      <c r="H56" s="73"/>
      <c r="I56" s="36"/>
    </row>
    <row r="57" spans="1:9" s="26" customFormat="1" ht="12.75">
      <c r="A57" s="55">
        <v>38470</v>
      </c>
      <c r="B57" s="28" t="s">
        <v>108</v>
      </c>
      <c r="C57" s="28" t="s">
        <v>144</v>
      </c>
      <c r="D57" s="29">
        <v>796.25</v>
      </c>
      <c r="E57" s="71"/>
      <c r="F57" s="29"/>
      <c r="G57" s="30"/>
      <c r="H57" s="73"/>
      <c r="I57" s="36"/>
    </row>
    <row r="58" spans="1:9" s="26" customFormat="1" ht="12.75">
      <c r="A58" s="55">
        <v>38548</v>
      </c>
      <c r="B58" s="28" t="s">
        <v>151</v>
      </c>
      <c r="C58" s="28" t="s">
        <v>144</v>
      </c>
      <c r="D58" s="29">
        <v>21.5</v>
      </c>
      <c r="E58" s="71"/>
      <c r="F58" s="29"/>
      <c r="G58" s="30"/>
      <c r="H58" s="73"/>
      <c r="I58" s="36"/>
    </row>
    <row r="59" spans="1:9" s="26" customFormat="1" ht="12.75">
      <c r="A59" s="55">
        <v>38548</v>
      </c>
      <c r="B59" s="28" t="s">
        <v>121</v>
      </c>
      <c r="C59" s="28" t="s">
        <v>144</v>
      </c>
      <c r="D59" s="29">
        <v>37</v>
      </c>
      <c r="E59" s="71"/>
      <c r="F59" s="29"/>
      <c r="G59" s="30"/>
      <c r="H59" s="73"/>
      <c r="I59" s="36"/>
    </row>
    <row r="60" spans="1:9" s="26" customFormat="1" ht="12.75">
      <c r="A60" s="55">
        <v>38559</v>
      </c>
      <c r="B60" s="28" t="s">
        <v>156</v>
      </c>
      <c r="C60" s="28" t="s">
        <v>144</v>
      </c>
      <c r="D60" s="29">
        <v>145.25</v>
      </c>
      <c r="E60" s="71"/>
      <c r="F60" s="29"/>
      <c r="G60" s="30"/>
      <c r="H60" s="73"/>
      <c r="I60" s="36"/>
    </row>
    <row r="61" spans="1:9" s="26" customFormat="1" ht="12.75">
      <c r="A61" s="55">
        <v>38617</v>
      </c>
      <c r="B61" s="28" t="s">
        <v>124</v>
      </c>
      <c r="C61" s="28" t="s">
        <v>144</v>
      </c>
      <c r="D61" s="29">
        <v>4608</v>
      </c>
      <c r="E61" s="71"/>
      <c r="F61" s="29"/>
      <c r="G61" s="30"/>
      <c r="H61" s="73"/>
      <c r="I61" s="36"/>
    </row>
    <row r="62" spans="1:9" s="26" customFormat="1" ht="12.75">
      <c r="A62" s="55">
        <v>38671</v>
      </c>
      <c r="B62" s="28" t="s">
        <v>126</v>
      </c>
      <c r="C62" s="28" t="s">
        <v>144</v>
      </c>
      <c r="D62" s="29">
        <v>101.98</v>
      </c>
      <c r="E62" s="71"/>
      <c r="F62" s="29"/>
      <c r="G62" s="30"/>
      <c r="H62" s="73"/>
      <c r="I62" s="36"/>
    </row>
    <row r="63" spans="1:9" s="45" customFormat="1" ht="12" customHeight="1">
      <c r="A63" s="56"/>
      <c r="B63" s="52" t="s">
        <v>145</v>
      </c>
      <c r="C63" s="49"/>
      <c r="D63" s="50"/>
      <c r="E63" s="71">
        <f>SUM(D51:D62)</f>
        <v>10851</v>
      </c>
      <c r="F63" s="50"/>
      <c r="G63" s="31"/>
      <c r="H63" s="73">
        <f>SUM(G51:G62)</f>
        <v>0</v>
      </c>
      <c r="I63" s="74">
        <f>+H63-E63</f>
        <v>-10851</v>
      </c>
    </row>
    <row r="64" spans="1:9" s="26" customFormat="1" ht="12.75">
      <c r="A64" s="55">
        <v>38393</v>
      </c>
      <c r="B64" s="28" t="s">
        <v>159</v>
      </c>
      <c r="C64" s="28" t="s">
        <v>157</v>
      </c>
      <c r="D64" s="29"/>
      <c r="E64" s="71"/>
      <c r="F64" s="29"/>
      <c r="G64" s="30">
        <v>249.5</v>
      </c>
      <c r="H64" s="73"/>
      <c r="I64" s="36"/>
    </row>
    <row r="65" spans="1:9" s="26" customFormat="1" ht="12.75">
      <c r="A65" s="55">
        <v>38419</v>
      </c>
      <c r="B65" s="28" t="s">
        <v>150</v>
      </c>
      <c r="C65" s="28" t="s">
        <v>157</v>
      </c>
      <c r="D65" s="29">
        <v>41.05</v>
      </c>
      <c r="E65" s="71"/>
      <c r="F65" s="29"/>
      <c r="G65" s="30"/>
      <c r="H65" s="73"/>
      <c r="I65" s="36"/>
    </row>
    <row r="66" spans="1:9" s="26" customFormat="1" ht="12.75">
      <c r="A66" s="55">
        <v>38421</v>
      </c>
      <c r="B66" s="28" t="s">
        <v>158</v>
      </c>
      <c r="C66" s="28" t="s">
        <v>157</v>
      </c>
      <c r="D66" s="29"/>
      <c r="E66" s="71"/>
      <c r="F66" s="29"/>
      <c r="G66" s="30">
        <v>250</v>
      </c>
      <c r="H66" s="73"/>
      <c r="I66" s="36"/>
    </row>
    <row r="67" spans="1:9" s="26" customFormat="1" ht="12.75">
      <c r="A67" s="55">
        <v>38421</v>
      </c>
      <c r="B67" s="28" t="s">
        <v>92</v>
      </c>
      <c r="C67" s="28" t="s">
        <v>157</v>
      </c>
      <c r="D67" s="29"/>
      <c r="E67" s="71"/>
      <c r="F67" s="29"/>
      <c r="G67" s="30">
        <v>78.13</v>
      </c>
      <c r="H67" s="73"/>
      <c r="I67" s="36"/>
    </row>
    <row r="68" spans="1:9" s="26" customFormat="1" ht="12.75">
      <c r="A68" s="55">
        <v>38450</v>
      </c>
      <c r="B68" s="28" t="s">
        <v>104</v>
      </c>
      <c r="C68" s="28" t="s">
        <v>157</v>
      </c>
      <c r="D68" s="29"/>
      <c r="E68" s="71"/>
      <c r="F68" s="29"/>
      <c r="G68" s="30">
        <v>100.95</v>
      </c>
      <c r="H68" s="73"/>
      <c r="I68" s="36"/>
    </row>
    <row r="69" spans="1:9" s="26" customFormat="1" ht="12.75">
      <c r="A69" s="55"/>
      <c r="B69" s="52" t="s">
        <v>145</v>
      </c>
      <c r="C69" s="28"/>
      <c r="D69" s="29"/>
      <c r="E69" s="71">
        <f>SUM(D64:D68)</f>
        <v>41.05</v>
      </c>
      <c r="F69" s="29"/>
      <c r="G69" s="30"/>
      <c r="H69" s="73">
        <f>SUM(G64:G68)</f>
        <v>678.58</v>
      </c>
      <c r="I69" s="75">
        <f>+H69-E69</f>
        <v>637.5300000000001</v>
      </c>
    </row>
    <row r="70" spans="1:9" s="26" customFormat="1" ht="12.75">
      <c r="A70" s="55">
        <v>38525</v>
      </c>
      <c r="B70" s="28" t="s">
        <v>115</v>
      </c>
      <c r="C70" s="28" t="s">
        <v>135</v>
      </c>
      <c r="D70" s="29">
        <v>322.8</v>
      </c>
      <c r="E70" s="71"/>
      <c r="F70" s="29"/>
      <c r="G70" s="30"/>
      <c r="H70" s="73"/>
      <c r="I70" s="36"/>
    </row>
    <row r="71" spans="1:9" s="26" customFormat="1" ht="12.75">
      <c r="A71" s="55">
        <v>38545</v>
      </c>
      <c r="B71" s="28" t="s">
        <v>119</v>
      </c>
      <c r="C71" s="28" t="s">
        <v>135</v>
      </c>
      <c r="D71" s="29">
        <v>527.85</v>
      </c>
      <c r="E71" s="71"/>
      <c r="F71" s="29"/>
      <c r="G71" s="30"/>
      <c r="H71" s="73"/>
      <c r="I71" s="36"/>
    </row>
    <row r="72" spans="1:9" s="26" customFormat="1" ht="12.75">
      <c r="A72" s="55"/>
      <c r="B72" s="52" t="s">
        <v>145</v>
      </c>
      <c r="C72" s="28"/>
      <c r="D72" s="29"/>
      <c r="E72" s="71">
        <f>SUM(D70:D71)</f>
        <v>850.6500000000001</v>
      </c>
      <c r="F72" s="29"/>
      <c r="G72" s="30"/>
      <c r="H72" s="73">
        <f>SUM(G70:G71)</f>
        <v>0</v>
      </c>
      <c r="I72" s="74">
        <f>+H72-E72</f>
        <v>-850.6500000000001</v>
      </c>
    </row>
    <row r="73" spans="1:9" s="26" customFormat="1" ht="12.75">
      <c r="A73" s="55">
        <v>38423</v>
      </c>
      <c r="B73" s="28" t="s">
        <v>161</v>
      </c>
      <c r="C73" s="28" t="s">
        <v>160</v>
      </c>
      <c r="D73" s="29">
        <v>365.56</v>
      </c>
      <c r="E73" s="71"/>
      <c r="F73" s="29"/>
      <c r="G73" s="30"/>
      <c r="H73" s="73"/>
      <c r="I73" s="36"/>
    </row>
    <row r="74" spans="1:9" s="26" customFormat="1" ht="12.75">
      <c r="A74" s="55">
        <v>38426</v>
      </c>
      <c r="B74" s="28" t="s">
        <v>154</v>
      </c>
      <c r="C74" s="28" t="s">
        <v>160</v>
      </c>
      <c r="D74" s="29">
        <v>9.88</v>
      </c>
      <c r="E74" s="71"/>
      <c r="F74" s="29"/>
      <c r="G74" s="30"/>
      <c r="H74" s="73"/>
      <c r="I74" s="36"/>
    </row>
    <row r="75" spans="1:9" s="26" customFormat="1" ht="12.75">
      <c r="A75" s="55">
        <v>38440</v>
      </c>
      <c r="B75" s="28" t="s">
        <v>102</v>
      </c>
      <c r="C75" s="28" t="s">
        <v>160</v>
      </c>
      <c r="D75" s="29">
        <v>1235</v>
      </c>
      <c r="E75" s="71"/>
      <c r="F75" s="29"/>
      <c r="G75" s="30"/>
      <c r="H75" s="73"/>
      <c r="I75" s="36"/>
    </row>
    <row r="76" spans="1:9" s="67" customFormat="1" ht="12.75">
      <c r="A76" s="55">
        <v>38695</v>
      </c>
      <c r="B76" s="42" t="s">
        <v>131</v>
      </c>
      <c r="C76" s="28" t="s">
        <v>160</v>
      </c>
      <c r="D76" s="39"/>
      <c r="E76" s="71"/>
      <c r="F76" s="39"/>
      <c r="G76" s="40">
        <v>844.56</v>
      </c>
      <c r="H76" s="73"/>
      <c r="I76" s="41"/>
    </row>
    <row r="77" spans="1:9" s="45" customFormat="1" ht="12.75">
      <c r="A77" s="56"/>
      <c r="B77" s="52" t="s">
        <v>145</v>
      </c>
      <c r="C77" s="49"/>
      <c r="D77" s="50"/>
      <c r="E77" s="71">
        <f>SUM(D73:D76)</f>
        <v>1610.44</v>
      </c>
      <c r="F77" s="50"/>
      <c r="G77" s="31"/>
      <c r="H77" s="73">
        <f>SUM(G73:G76)</f>
        <v>844.56</v>
      </c>
      <c r="I77" s="74">
        <f>+H77-E77</f>
        <v>-765.8800000000001</v>
      </c>
    </row>
    <row r="78" spans="1:9" s="26" customFormat="1" ht="12.75">
      <c r="A78" s="55">
        <v>38687</v>
      </c>
      <c r="B78" s="28" t="s">
        <v>128</v>
      </c>
      <c r="C78" s="28" t="s">
        <v>136</v>
      </c>
      <c r="D78" s="29">
        <v>108</v>
      </c>
      <c r="E78" s="71"/>
      <c r="F78" s="29"/>
      <c r="G78" s="30"/>
      <c r="H78" s="73"/>
      <c r="I78" s="36"/>
    </row>
    <row r="79" spans="1:9" s="26" customFormat="1" ht="12.75">
      <c r="A79" s="55">
        <v>38687</v>
      </c>
      <c r="B79" s="28" t="s">
        <v>129</v>
      </c>
      <c r="C79" s="28" t="s">
        <v>136</v>
      </c>
      <c r="D79" s="29">
        <v>2461.46</v>
      </c>
      <c r="E79" s="71"/>
      <c r="F79" s="29"/>
      <c r="G79" s="30"/>
      <c r="H79" s="73"/>
      <c r="I79" s="36"/>
    </row>
    <row r="80" spans="1:9" s="45" customFormat="1" ht="12.75">
      <c r="A80" s="56"/>
      <c r="B80" s="52" t="s">
        <v>145</v>
      </c>
      <c r="C80" s="49"/>
      <c r="D80" s="50"/>
      <c r="E80" s="71">
        <f>SUM(D78:D79)</f>
        <v>2569.46</v>
      </c>
      <c r="F80" s="50"/>
      <c r="G80" s="31"/>
      <c r="H80" s="73">
        <f>SUM(G78:G79)</f>
        <v>0</v>
      </c>
      <c r="I80" s="74">
        <f>+H80-E80</f>
        <v>-2569.46</v>
      </c>
    </row>
    <row r="81" spans="1:9" s="26" customFormat="1" ht="12.75">
      <c r="A81" s="55">
        <v>38450</v>
      </c>
      <c r="B81" s="28" t="s">
        <v>103</v>
      </c>
      <c r="C81" s="28" t="s">
        <v>138</v>
      </c>
      <c r="D81" s="29">
        <v>2176</v>
      </c>
      <c r="E81" s="71"/>
      <c r="F81" s="29"/>
      <c r="G81" s="30"/>
      <c r="H81" s="73"/>
      <c r="I81" s="36"/>
    </row>
    <row r="82" spans="1:9" s="26" customFormat="1" ht="12.75">
      <c r="A82" s="55">
        <v>38547</v>
      </c>
      <c r="B82" s="28" t="s">
        <v>146</v>
      </c>
      <c r="C82" s="28" t="s">
        <v>137</v>
      </c>
      <c r="D82" s="29">
        <v>454.45</v>
      </c>
      <c r="E82" s="71"/>
      <c r="F82" s="29"/>
      <c r="G82" s="30"/>
      <c r="H82" s="73"/>
      <c r="I82" s="36"/>
    </row>
    <row r="83" spans="1:9" s="45" customFormat="1" ht="12.75">
      <c r="A83" s="56"/>
      <c r="B83" s="52" t="s">
        <v>145</v>
      </c>
      <c r="C83" s="49"/>
      <c r="D83" s="50"/>
      <c r="E83" s="71">
        <f>SUM(D81:D82)</f>
        <v>2630.45</v>
      </c>
      <c r="F83" s="50"/>
      <c r="G83" s="31"/>
      <c r="H83" s="73">
        <f>SUM(G81:G82)</f>
        <v>0</v>
      </c>
      <c r="I83" s="74">
        <f>+H83-E83</f>
        <v>-2630.45</v>
      </c>
    </row>
    <row r="84" spans="1:9" s="26" customFormat="1" ht="12.75">
      <c r="A84" s="68"/>
      <c r="B84" s="65" t="s">
        <v>162</v>
      </c>
      <c r="C84" s="65"/>
      <c r="D84" s="66"/>
      <c r="E84" s="79">
        <f>SUM(E6:E83)</f>
        <v>35170.909999999996</v>
      </c>
      <c r="F84" s="69"/>
      <c r="G84" s="66"/>
      <c r="H84" s="78"/>
      <c r="I84" s="37"/>
    </row>
    <row r="85" spans="1:9" s="26" customFormat="1" ht="12.75">
      <c r="A85" s="68"/>
      <c r="B85" s="65" t="s">
        <v>163</v>
      </c>
      <c r="C85" s="65"/>
      <c r="D85" s="66"/>
      <c r="E85" s="79"/>
      <c r="F85" s="69"/>
      <c r="G85" s="66"/>
      <c r="H85" s="78">
        <f>SUM(H25:H83)</f>
        <v>31446.110000000004</v>
      </c>
      <c r="I85" s="37"/>
    </row>
    <row r="86" spans="1:9" s="26" customFormat="1" ht="12.75">
      <c r="A86" s="68"/>
      <c r="B86" s="65" t="s">
        <v>164</v>
      </c>
      <c r="C86" s="65"/>
      <c r="D86" s="66"/>
      <c r="E86" s="79"/>
      <c r="F86" s="69"/>
      <c r="G86" s="66"/>
      <c r="H86" s="78"/>
      <c r="I86" s="80">
        <f>+H85-E84</f>
        <v>-3724.799999999992</v>
      </c>
    </row>
    <row r="87" spans="1:9" s="26" customFormat="1" ht="15">
      <c r="A87" s="68"/>
      <c r="B87" s="65" t="s">
        <v>165</v>
      </c>
      <c r="C87" s="65"/>
      <c r="D87" s="69"/>
      <c r="E87" s="69"/>
      <c r="F87" s="69"/>
      <c r="G87" s="69"/>
      <c r="H87" s="78"/>
      <c r="I87" s="81">
        <f>+I5+I86</f>
        <v>77653.06000000001</v>
      </c>
    </row>
    <row r="88" spans="1:9" s="26" customFormat="1" ht="12.75">
      <c r="A88" s="68"/>
      <c r="B88" s="65" t="s">
        <v>166</v>
      </c>
      <c r="C88" s="65"/>
      <c r="D88" s="66"/>
      <c r="E88" s="79">
        <f>+G47</f>
        <v>5000</v>
      </c>
      <c r="F88" s="69"/>
      <c r="G88" s="66"/>
      <c r="H88" s="78"/>
      <c r="I88" s="80"/>
    </row>
    <row r="89" spans="1:9" s="26" customFormat="1" ht="12.75">
      <c r="A89" s="68"/>
      <c r="B89" s="65" t="s">
        <v>167</v>
      </c>
      <c r="C89" s="65"/>
      <c r="D89" s="66"/>
      <c r="E89" s="79"/>
      <c r="F89" s="69"/>
      <c r="G89" s="66"/>
      <c r="H89" s="78">
        <f>+D53+D57+D61+D70+D71+D75</f>
        <v>9577.2</v>
      </c>
      <c r="I89" s="80"/>
    </row>
    <row r="92" spans="1:8" ht="12.75">
      <c r="A92" s="35"/>
      <c r="D92" s="27"/>
      <c r="E92" s="27"/>
      <c r="F92" s="27"/>
      <c r="H92" s="27"/>
    </row>
    <row r="94" spans="2:3" ht="12.75">
      <c r="B94" s="34"/>
      <c r="C94" s="44"/>
    </row>
    <row r="137" ht="12.75">
      <c r="I137" s="33"/>
    </row>
  </sheetData>
  <mergeCells count="2">
    <mergeCell ref="D3:E3"/>
    <mergeCell ref="G3:H3"/>
  </mergeCells>
  <printOptions gridLines="1"/>
  <pageMargins left="0.54" right="0.46" top="1.13" bottom="0.41" header="0.47" footer="0.18"/>
  <pageSetup horizontalDpi="300" verticalDpi="300" orientation="landscape" paperSize="9" scale="78" r:id="rId3"/>
  <headerFooter alignWithMargins="0">
    <oddHeader>&amp;C&amp;"Arial,Bold"&amp;12FAI BALLOONING COMMISSION
FINANCIAL STATEMENT FOR 2005&amp;R&amp;"Arial,Bold Italic"CIA PLENARY AGENDA APPENDIX 12a</oddHeader>
    <oddFooter>&amp;L&amp;D&amp;R&amp;P/&amp;N</oddFooter>
  </headerFooter>
  <rowBreaks count="1" manualBreakCount="1">
    <brk id="50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FAI</dc:creator>
  <cp:keywords/>
  <dc:description/>
  <cp:lastModifiedBy>Alex Nagorsk</cp:lastModifiedBy>
  <cp:lastPrinted>2006-01-08T19:53:11Z</cp:lastPrinted>
  <dcterms:created xsi:type="dcterms:W3CDTF">1999-02-19T15:54:05Z</dcterms:created>
  <dcterms:modified xsi:type="dcterms:W3CDTF">2006-01-08T19:53:37Z</dcterms:modified>
  <cp:category/>
  <cp:version/>
  <cp:contentType/>
  <cp:contentStatus/>
</cp:coreProperties>
</file>