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80" windowHeight="8025" tabRatio="735" activeTab="0"/>
  </bookViews>
  <sheets>
    <sheet name="Titul, Officials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8EP-groups" sheetId="7" r:id="rId7"/>
    <sheet name="S9A" sheetId="8" r:id="rId8"/>
  </sheets>
  <definedNames>
    <definedName name="_xlnm.Print_Area" localSheetId="1">'Competitors'!$A$1:$N$64</definedName>
    <definedName name="_xlnm.Print_Area" localSheetId="3">'S6A'!$A$1:$N$55</definedName>
    <definedName name="_xlnm.Print_Area" localSheetId="6">'S8EP-groups'!$A$1:$N$96</definedName>
  </definedNames>
  <calcPr fullCalcOnLoad="1"/>
</workbook>
</file>

<file path=xl/sharedStrings.xml><?xml version="1.0" encoding="utf-8"?>
<sst xmlns="http://schemas.openxmlformats.org/spreadsheetml/2006/main" count="1278" uniqueCount="281">
  <si>
    <t>Range  Safety  Officer:</t>
  </si>
  <si>
    <t>Secretary:</t>
  </si>
  <si>
    <t>Open International Space Models Competition</t>
  </si>
  <si>
    <t>List of Competitors</t>
  </si>
  <si>
    <t>No</t>
  </si>
  <si>
    <t>Start No</t>
  </si>
  <si>
    <t>COMPETITOR</t>
  </si>
  <si>
    <t>FAI LICENCE</t>
  </si>
  <si>
    <t>COUNTRY CODE</t>
  </si>
  <si>
    <t>CLASSES</t>
  </si>
  <si>
    <t>S4A</t>
  </si>
  <si>
    <t>S6A</t>
  </si>
  <si>
    <t>S7</t>
  </si>
  <si>
    <t>S8E/P</t>
  </si>
  <si>
    <t>S9A</t>
  </si>
  <si>
    <t>EZHOV Alexey</t>
  </si>
  <si>
    <t>RUS</t>
  </si>
  <si>
    <t>KHOKHLOV Vladimir</t>
  </si>
  <si>
    <t>0365</t>
  </si>
  <si>
    <t>0492A</t>
  </si>
  <si>
    <t>ZEMLYANUKHIN Anatoly</t>
  </si>
  <si>
    <t>01950</t>
  </si>
  <si>
    <t>SERGIENKO Grigory</t>
  </si>
  <si>
    <t>0329</t>
  </si>
  <si>
    <t>FAI  Jury :</t>
  </si>
  <si>
    <t>Air conditions: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</si>
  <si>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</si>
  <si>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</si>
  <si>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</si>
  <si>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</si>
  <si>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</si>
  <si>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</si>
  <si>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</si>
  <si>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</si>
  <si>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</si>
  <si>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</si>
  <si>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</si>
  <si>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S8E/P -  Radio Controlled Rocket Glider Time Duration and Precision Landing Competitions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</si>
  <si>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</si>
  <si>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</si>
  <si>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</si>
  <si>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</si>
  <si>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</si>
  <si>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</si>
  <si>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</si>
  <si>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</si>
  <si>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Group 2</t>
  </si>
  <si>
    <t>ROUND 2</t>
  </si>
  <si>
    <t>ROUND 3</t>
  </si>
  <si>
    <t>Class  S9A - Gyrocopter Duration Competitions</t>
  </si>
  <si>
    <t>1213</t>
  </si>
  <si>
    <t>MAYBORODA Vitaly</t>
  </si>
  <si>
    <t>0366</t>
  </si>
  <si>
    <t>MAYBORODA Irina</t>
  </si>
  <si>
    <t>1827</t>
  </si>
  <si>
    <t>KOTOVICH Ilia</t>
  </si>
  <si>
    <t>1748</t>
  </si>
  <si>
    <t>3156</t>
  </si>
  <si>
    <t>Class  S4A - Boost/Glide Duration Competitions</t>
  </si>
  <si>
    <t>FAI ID</t>
  </si>
  <si>
    <t>LIPAI Aliaksandr</t>
  </si>
  <si>
    <t>071</t>
  </si>
  <si>
    <t>BLR</t>
  </si>
  <si>
    <t>257</t>
  </si>
  <si>
    <t>AMOUNT     FOR THREE ROUNDS</t>
  </si>
  <si>
    <t>68343</t>
  </si>
  <si>
    <t>FAI CIAM World Cup Event</t>
  </si>
  <si>
    <t>KIPER  Evgenii</t>
  </si>
  <si>
    <t>3200</t>
  </si>
  <si>
    <t>PARAKHIN Sergey</t>
  </si>
  <si>
    <t>KAZ</t>
  </si>
  <si>
    <t>613</t>
  </si>
  <si>
    <t>Time</t>
  </si>
  <si>
    <t>Points</t>
  </si>
  <si>
    <t>Meter</t>
  </si>
  <si>
    <t>CHELOMEI CUP - 2015</t>
  </si>
  <si>
    <t>Baikonur (Russia)</t>
  </si>
  <si>
    <t xml:space="preserve">                                  Federation Aeronautique International (FAI)</t>
  </si>
  <si>
    <t xml:space="preserve">        OPEN INTERNATIONAL SPACE MODELS COMPETITION </t>
  </si>
  <si>
    <t xml:space="preserve">                                  FAI CIAM WORLD CUP EVENT</t>
  </si>
  <si>
    <t xml:space="preserve">                                   FINAL OFFICIAL RESULTS</t>
  </si>
  <si>
    <t xml:space="preserve">                                                       Baikonur (Russia)     </t>
  </si>
  <si>
    <t>FAI  jury and FAI  judges:</t>
  </si>
  <si>
    <t>JURY FAI:</t>
  </si>
  <si>
    <t>RESERVE JURY FAI:</t>
  </si>
  <si>
    <t>Mr. VORONOV Oleg (Russia)</t>
  </si>
  <si>
    <t>SPORT DIRECTOR:</t>
  </si>
  <si>
    <t>Mr. PROSHALIGIN Evgeniy (Kazakhstan)</t>
  </si>
  <si>
    <t>CONTEST DIRECTOR:</t>
  </si>
  <si>
    <r>
      <t xml:space="preserve">                                    </t>
    </r>
    <r>
      <rPr>
        <b/>
        <sz val="18"/>
        <color indexed="8"/>
        <rFont val="Times New Roman"/>
        <family val="1"/>
      </rPr>
      <t>CHELOMEI CUP – 2015</t>
    </r>
  </si>
  <si>
    <t>Mrs. IVANOVA Larisa (Russia)</t>
  </si>
  <si>
    <t>Scale Model's Judges:</t>
  </si>
  <si>
    <t>Range Safety Officer ___________ Mr. VORONOV Oleg (RUS)</t>
  </si>
  <si>
    <t>Sport Director ____________________Mr. PROSHALIGIN Evgeniy (KAZ)</t>
  </si>
  <si>
    <t>Range Safety Officer _______________Mr. VORONOV Oleg (RUS)</t>
  </si>
  <si>
    <t>Secretary ____________________ Mrs. IVANOVA Larisa (RUS)</t>
  </si>
  <si>
    <t>Sport Director ______________________ Mr.PROSHALIGIN Evgeniy (KAZ)</t>
  </si>
  <si>
    <t>Range Safety Officer __________________Mr. VORONOV Oleg (RUS)</t>
  </si>
  <si>
    <t>Secretary __________________________ Mrs. IVANOVA Larisa (RUS)</t>
  </si>
  <si>
    <t>Sport Director ________________ Mr.PROSHALIGIN Evgeniy (KAZ)</t>
  </si>
  <si>
    <t>18-21 September 2015                                                             Baikonur (Russia)</t>
  </si>
  <si>
    <t>MINIKEEV Aydar</t>
  </si>
  <si>
    <t>ROMANYUK Sergey</t>
  </si>
  <si>
    <t>LOBANOVA Irina</t>
  </si>
  <si>
    <t>0648A</t>
  </si>
  <si>
    <t>0248</t>
  </si>
  <si>
    <t xml:space="preserve">SHPAK Elena </t>
  </si>
  <si>
    <t>679</t>
  </si>
  <si>
    <t xml:space="preserve">KAZ </t>
  </si>
  <si>
    <t>FIDRIN Dmitriy</t>
  </si>
  <si>
    <t>631</t>
  </si>
  <si>
    <t xml:space="preserve">ZHABRAVETS Kiryl </t>
  </si>
  <si>
    <t>046</t>
  </si>
  <si>
    <t>337</t>
  </si>
  <si>
    <t xml:space="preserve">FILCHUKOV Yuriy </t>
  </si>
  <si>
    <t>611</t>
  </si>
  <si>
    <t>LEMASOV Igor</t>
  </si>
  <si>
    <t xml:space="preserve">BUBESHKA Dzmitry </t>
  </si>
  <si>
    <t xml:space="preserve">NESTERAU Ryhor </t>
  </si>
  <si>
    <t xml:space="preserve">KOROTIN Dmitry </t>
  </si>
  <si>
    <t>SAVERIN Vadim</t>
  </si>
  <si>
    <t>ROSSIEV Alexandre</t>
  </si>
  <si>
    <t>0255</t>
  </si>
  <si>
    <t>1089A</t>
  </si>
  <si>
    <t>VISHNYAKOVA Anastasiya</t>
  </si>
  <si>
    <t>0649A</t>
  </si>
  <si>
    <t>V</t>
  </si>
  <si>
    <t>SHIROBOKOV Alexandr</t>
  </si>
  <si>
    <t>3098</t>
  </si>
  <si>
    <t>VOLIKOV Valeriy</t>
  </si>
  <si>
    <t>GRINCHENKO Konstantin</t>
  </si>
  <si>
    <t>0251</t>
  </si>
  <si>
    <t>GANENKO Alexey</t>
  </si>
  <si>
    <t>0659A</t>
  </si>
  <si>
    <t>GRYAZEV Alexey</t>
  </si>
  <si>
    <t>0755</t>
  </si>
  <si>
    <t>IBRAGIMOV Igor</t>
  </si>
  <si>
    <t xml:space="preserve">UZB </t>
  </si>
  <si>
    <t>IBRAGIMOVA Olga</t>
  </si>
  <si>
    <t>BAKIYEV FARHOD</t>
  </si>
  <si>
    <t>DOMLATJANOV Azim</t>
  </si>
  <si>
    <t>BALAHONOV Konstantin</t>
  </si>
  <si>
    <t>GAVRILOV Valeriy</t>
  </si>
  <si>
    <t>BAKIYEV Farhod</t>
  </si>
  <si>
    <t>187</t>
  </si>
  <si>
    <t>188</t>
  </si>
  <si>
    <t>186</t>
  </si>
  <si>
    <t>19 th September 2015</t>
  </si>
  <si>
    <t>Mr. SHATALOV Dmitriy (Russia)</t>
  </si>
  <si>
    <t>IBRAGIMOV Said</t>
  </si>
  <si>
    <t>725</t>
  </si>
  <si>
    <t>NAGMADINOV Mukhammeddin</t>
  </si>
  <si>
    <t>730</t>
  </si>
  <si>
    <t>KOPTLEUOV Nurlan</t>
  </si>
  <si>
    <t>727</t>
  </si>
  <si>
    <t>BEKTURGANOV Bahitzhan</t>
  </si>
  <si>
    <t>726</t>
  </si>
  <si>
    <t>AZYMOV Erbol</t>
  </si>
  <si>
    <t>729</t>
  </si>
  <si>
    <t>728</t>
  </si>
  <si>
    <t>Black Brant VB-08</t>
  </si>
  <si>
    <t>Black Brant II</t>
  </si>
  <si>
    <t>Taurus - Tomahawk</t>
  </si>
  <si>
    <t>Souz</t>
  </si>
  <si>
    <t>Nike - Tomahawk</t>
  </si>
  <si>
    <t>Jupiter-C</t>
  </si>
  <si>
    <t>Cyclone-3</t>
  </si>
  <si>
    <t>R-17 Zvezda</t>
  </si>
  <si>
    <t>R-1</t>
  </si>
  <si>
    <t>D-Region Tomahawk</t>
  </si>
  <si>
    <t>Alazan</t>
  </si>
  <si>
    <t>Meteor-1</t>
  </si>
  <si>
    <t>Wind speed:      5-6 m/s</t>
  </si>
  <si>
    <t>1213А</t>
  </si>
  <si>
    <t>0678А</t>
  </si>
  <si>
    <t>3154</t>
  </si>
  <si>
    <t>0495А</t>
  </si>
  <si>
    <t>083</t>
  </si>
  <si>
    <t>217</t>
  </si>
  <si>
    <t>317</t>
  </si>
  <si>
    <t>087</t>
  </si>
  <si>
    <t>285</t>
  </si>
  <si>
    <t>082</t>
  </si>
  <si>
    <t>Temperature:    +25-27 °C</t>
  </si>
  <si>
    <t>Wind speed:      5-7 m/s</t>
  </si>
  <si>
    <t>Wind speed:      6-7 m/s</t>
  </si>
  <si>
    <t>76081</t>
  </si>
  <si>
    <t xml:space="preserve">MENSHIKOV Vladimir  </t>
  </si>
  <si>
    <t>21767</t>
  </si>
  <si>
    <t>76176</t>
  </si>
  <si>
    <t>85413</t>
  </si>
  <si>
    <t>85403</t>
  </si>
  <si>
    <t>85421</t>
  </si>
  <si>
    <t>GRIBENYUK Vladislav</t>
  </si>
  <si>
    <t>68345</t>
  </si>
  <si>
    <t>21850</t>
  </si>
  <si>
    <t>CE</t>
  </si>
  <si>
    <t>40/55</t>
  </si>
  <si>
    <t>40/85</t>
  </si>
  <si>
    <t>35.030</t>
  </si>
  <si>
    <t>40/51</t>
  </si>
  <si>
    <t xml:space="preserve">                                   September 18 th – 21 th, 2015</t>
  </si>
  <si>
    <t>Temperature:    +25-27°C</t>
  </si>
  <si>
    <t>Temperature:    +16-20 °C</t>
  </si>
  <si>
    <t>Wind speed:      3-5 m/s</t>
  </si>
  <si>
    <t>11:15 - 14:15</t>
  </si>
  <si>
    <t>08:45-11:45</t>
  </si>
  <si>
    <t>Temperature:    +15-23 °C</t>
  </si>
  <si>
    <t>12:00-14:00</t>
  </si>
  <si>
    <t>20 th September 2015</t>
  </si>
  <si>
    <t>15:00-17:44</t>
  </si>
  <si>
    <t>Temperature:    +28-25 °C</t>
  </si>
  <si>
    <t>20 th September2015</t>
  </si>
  <si>
    <t>DQ 11.3.2</t>
  </si>
  <si>
    <t>DQ11.7.5.3</t>
  </si>
  <si>
    <t>15:00-18:00</t>
  </si>
  <si>
    <t>87660</t>
  </si>
  <si>
    <t>87661</t>
  </si>
  <si>
    <t>87671</t>
  </si>
  <si>
    <t>23286</t>
  </si>
  <si>
    <t>66459</t>
  </si>
  <si>
    <t>0669A</t>
  </si>
  <si>
    <t>76093</t>
  </si>
  <si>
    <t>Mr. POGREBNIAK Oleksandr (Ukraina)                       -Chief judge of scale</t>
  </si>
  <si>
    <t>Mr. ZAGORODNIY Alexander (Russia)                        -measurement</t>
  </si>
  <si>
    <t>Mrs. LEBEDEVA Svetlana (Kazakhstan)                        -measurement</t>
  </si>
  <si>
    <t>Mr. SEDOV Vladimir (Russia)                                       -judge of scale</t>
  </si>
  <si>
    <t>Mr. PARAKHIN Sergey (Kazakhstan)                            -judge of scale</t>
  </si>
  <si>
    <t>Mr. EZHOV Alexey (Russia)                                       -for S7</t>
  </si>
  <si>
    <t>68291</t>
  </si>
  <si>
    <t>TROCHKINE Denis</t>
  </si>
  <si>
    <t>86110</t>
  </si>
  <si>
    <t>329</t>
  </si>
  <si>
    <t>21816</t>
  </si>
  <si>
    <t>23406</t>
  </si>
  <si>
    <t>87670</t>
  </si>
  <si>
    <t>21849</t>
  </si>
  <si>
    <t>23208</t>
  </si>
  <si>
    <t>GONCHARENKO Ilja</t>
  </si>
  <si>
    <t>68286</t>
  </si>
  <si>
    <t>83391</t>
  </si>
  <si>
    <t>68284</t>
  </si>
  <si>
    <t>22681</t>
  </si>
  <si>
    <t>87662</t>
  </si>
  <si>
    <t>87669</t>
  </si>
  <si>
    <t>87666</t>
  </si>
  <si>
    <t>87663</t>
  </si>
  <si>
    <t>87668</t>
  </si>
  <si>
    <t>ROZHKOV Daniil</t>
  </si>
  <si>
    <t>87667</t>
  </si>
  <si>
    <t>Mr. POGREBNIAK Oleksandr (Ukraina)                       -the judge of jury</t>
  </si>
  <si>
    <t>Mr. OXENENKO Alexey (Kazakhstan)                          -Chairman of jury</t>
  </si>
  <si>
    <t>Mr. KORYAPIN Alexey (Russia)                                  -the judge of jury</t>
  </si>
  <si>
    <t>Scale Judges:     ____________ Mr. POGREBNIAK Oleksandr (Ukraina)</t>
  </si>
  <si>
    <t xml:space="preserve">                 ____________ Mr. SEDOV Vladimir (Russia)</t>
  </si>
  <si>
    <t xml:space="preserve">                 ____________ Mr. PARAKHIN Sergey (Kazakhstan)</t>
  </si>
  <si>
    <t xml:space="preserve"> ___________ Mr.OXENENKO Alexey (Kazakhstan)  </t>
  </si>
  <si>
    <t xml:space="preserve"> ___________ Mr. EZHOV Alexey (Russia) </t>
  </si>
  <si>
    <t xml:space="preserve"> ___________ Mr. POGREBNIAK Oleksandr (Ukraina) </t>
  </si>
  <si>
    <t xml:space="preserve"> ___________ Mr.KORYAPIN Alexey (Russia) </t>
  </si>
  <si>
    <t xml:space="preserve"> ___________ Mr. LIPAI Aliaksandr (Belarus)</t>
  </si>
  <si>
    <t xml:space="preserve"> _________Mr.OXENENKO Alexey (Kazakhstan) </t>
  </si>
  <si>
    <t xml:space="preserve"> _________Mr.KORYAPIN Alexey (Russia) </t>
  </si>
  <si>
    <t>Sport Director ______________Mr. PROSHALIGIN Evgeniy (KAZ)</t>
  </si>
  <si>
    <t>Range Safety Officer __________Mr. VORONOV Oleg (RUS)</t>
  </si>
  <si>
    <t>Secretary __________________Mrs. IVANOVA Larisa (RUS)</t>
  </si>
  <si>
    <t xml:space="preserve">         _________Mr.OXENENKO Alexey (Kazakhstan) </t>
  </si>
  <si>
    <t xml:space="preserve">         _________Mr.POGREBNIAK Oleksandr (Ukraina) </t>
  </si>
  <si>
    <t xml:space="preserve">         _________Mr.KORYAPIN Alexey (Russia) </t>
  </si>
  <si>
    <t xml:space="preserve"> _________Mr. POGREBNIAK Oleksandr (Ukraina) </t>
  </si>
  <si>
    <t xml:space="preserve"> __________Mr.KORYAPIN Alexey (Russia) </t>
  </si>
  <si>
    <t xml:space="preserve"> __________Mr. LIPAI Aliaksandr (Belarus)</t>
  </si>
  <si>
    <t>DQ 9.11.2</t>
  </si>
  <si>
    <t xml:space="preserve"> __________Mr.OXENENKO Alexey (Kazakhstan) </t>
  </si>
  <si>
    <t xml:space="preserve"> __________Mr.LIPAI Aliaksandr (Belarus)</t>
  </si>
  <si>
    <t>Mr. LIPAI Aliaksandr (Belarus)                                   -for S8E/P, S9A, S4A</t>
  </si>
  <si>
    <t xml:space="preserve"> _________Mr.LIPAI Aliaksandr (Belarus) </t>
  </si>
  <si>
    <t>Secretary _______________________ Mrs. IVANOVA Larisa (RUS)</t>
  </si>
  <si>
    <t xml:space="preserve"> ___________ Mr.KORYAPIN Alexey (Russia)</t>
  </si>
  <si>
    <t>International Space School City Baikonur (ISS)</t>
  </si>
  <si>
    <t xml:space="preserve">                                      Russian Federation of air sports (FASR)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</si>
</sst>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00000"/>
    <numFmt numFmtId="196" formatCode="0.0E+00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20" fillId="0" borderId="0">
      <alignment/>
      <protection/>
    </xf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1" fontId="7" fillId="3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 shrinkToFit="1"/>
    </xf>
    <xf numFmtId="1" fontId="7" fillId="0" borderId="1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" fontId="4" fillId="0" borderId="16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1" fontId="4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/>
    </xf>
    <xf numFmtId="1" fontId="7" fillId="32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0" fontId="20" fillId="0" borderId="0" xfId="63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>
      <alignment/>
      <protection/>
    </xf>
    <xf numFmtId="0" fontId="25" fillId="0" borderId="0" xfId="63" applyFont="1" applyAlignment="1">
      <alignment horizontal="left"/>
      <protection/>
    </xf>
    <xf numFmtId="0" fontId="26" fillId="0" borderId="0" xfId="63" applyFont="1">
      <alignment/>
      <protection/>
    </xf>
    <xf numFmtId="0" fontId="28" fillId="0" borderId="0" xfId="63" applyFont="1">
      <alignment/>
      <protection/>
    </xf>
    <xf numFmtId="0" fontId="3" fillId="0" borderId="0" xfId="63" applyFont="1">
      <alignment/>
      <protection/>
    </xf>
    <xf numFmtId="0" fontId="25" fillId="0" borderId="0" xfId="63" applyFont="1">
      <alignment/>
      <protection/>
    </xf>
    <xf numFmtId="0" fontId="29" fillId="0" borderId="0" xfId="63" applyFont="1">
      <alignment/>
      <protection/>
    </xf>
    <xf numFmtId="0" fontId="18" fillId="0" borderId="0" xfId="63" applyFont="1">
      <alignment/>
      <protection/>
    </xf>
    <xf numFmtId="0" fontId="20" fillId="0" borderId="0" xfId="63" applyAlignment="1">
      <alignment/>
      <protection/>
    </xf>
    <xf numFmtId="0" fontId="30" fillId="0" borderId="0" xfId="63" applyFont="1">
      <alignment/>
      <protection/>
    </xf>
    <xf numFmtId="1" fontId="7" fillId="0" borderId="26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2" fontId="66" fillId="0" borderId="1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30" fillId="0" borderId="0" xfId="63" applyFont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7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1" fontId="7" fillId="0" borderId="16" xfId="62" applyNumberFormat="1" applyFont="1" applyBorder="1" applyAlignment="1">
      <alignment horizontal="center" vertical="center"/>
      <protection/>
    </xf>
    <xf numFmtId="1" fontId="7" fillId="0" borderId="16" xfId="0" applyNumberFormat="1" applyFont="1" applyBorder="1" applyAlignment="1">
      <alignment horizontal="center" vertical="center"/>
    </xf>
    <xf numFmtId="1" fontId="7" fillId="0" borderId="16" xfId="62" applyNumberFormat="1" applyFont="1" applyFill="1" applyBorder="1" applyAlignment="1">
      <alignment horizontal="center" vertical="center"/>
      <protection/>
    </xf>
    <xf numFmtId="49" fontId="7" fillId="0" borderId="22" xfId="0" applyNumberFormat="1" applyFont="1" applyBorder="1" applyAlignment="1">
      <alignment horizontal="left" vertical="center"/>
    </xf>
    <xf numFmtId="1" fontId="7" fillId="0" borderId="16" xfId="62" applyNumberFormat="1" applyFont="1" applyBorder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66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32" fillId="0" borderId="0" xfId="63" applyFont="1">
      <alignment/>
      <protection/>
    </xf>
    <xf numFmtId="0" fontId="30" fillId="0" borderId="0" xfId="63" applyFont="1" applyAlignment="1">
      <alignment/>
      <protection/>
    </xf>
    <xf numFmtId="0" fontId="65" fillId="0" borderId="0" xfId="0" applyFont="1" applyAlignment="1">
      <alignment/>
    </xf>
    <xf numFmtId="0" fontId="25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0" fontId="20" fillId="0" borderId="0" xfId="63" applyAlignment="1">
      <alignment/>
      <protection/>
    </xf>
    <xf numFmtId="0" fontId="28" fillId="0" borderId="0" xfId="63" applyFont="1" applyAlignment="1">
      <alignment/>
      <protection/>
    </xf>
    <xf numFmtId="0" fontId="25" fillId="0" borderId="0" xfId="63" applyFont="1" applyAlignment="1">
      <alignment horizontal="left"/>
      <protection/>
    </xf>
    <xf numFmtId="0" fontId="23" fillId="0" borderId="0" xfId="63" applyFont="1" applyAlignment="1">
      <alignment horizontal="left"/>
      <protection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32" borderId="33" xfId="0" applyNumberFormat="1" applyFont="1" applyFill="1" applyBorder="1" applyAlignment="1">
      <alignment horizontal="center" vertical="center" wrapText="1"/>
    </xf>
    <xf numFmtId="0" fontId="10" fillId="32" borderId="39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32" borderId="23" xfId="0" applyNumberFormat="1" applyFont="1" applyFill="1" applyBorder="1" applyAlignment="1">
      <alignment horizontal="center" vertical="center" wrapText="1"/>
    </xf>
    <xf numFmtId="0" fontId="10" fillId="32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0" fontId="10" fillId="32" borderId="43" xfId="0" applyNumberFormat="1" applyFont="1" applyFill="1" applyBorder="1" applyAlignment="1">
      <alignment horizontal="center" vertical="center" wrapText="1"/>
    </xf>
    <xf numFmtId="0" fontId="10" fillId="32" borderId="44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S4A-S6A-S7-S8EP-S9A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48</xdr:row>
      <xdr:rowOff>19050</xdr:rowOff>
    </xdr:from>
    <xdr:to>
      <xdr:col>7</xdr:col>
      <xdr:colOff>171450</xdr:colOff>
      <xdr:row>52</xdr:row>
      <xdr:rowOff>95250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9515475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600075</xdr:colOff>
      <xdr:row>20</xdr:row>
      <xdr:rowOff>171450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19200" y="2143125"/>
          <a:ext cx="1209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12</xdr:row>
      <xdr:rowOff>9525</xdr:rowOff>
    </xdr:from>
    <xdr:to>
      <xdr:col>7</xdr:col>
      <xdr:colOff>304800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2343150"/>
          <a:ext cx="1028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123825</xdr:colOff>
      <xdr:row>4</xdr:row>
      <xdr:rowOff>200025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314325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4" width="9.140625" style="143" customWidth="1"/>
    <col min="5" max="5" width="10.28125" style="143" customWidth="1"/>
    <col min="6" max="6" width="6.8515625" style="143" customWidth="1"/>
    <col min="7" max="7" width="11.00390625" style="143" customWidth="1"/>
    <col min="8" max="8" width="19.8515625" style="143" customWidth="1"/>
    <col min="9" max="9" width="13.8515625" style="143" customWidth="1"/>
    <col min="10" max="16384" width="9.140625" style="143" customWidth="1"/>
  </cols>
  <sheetData>
    <row r="1" spans="1:9" ht="15.75">
      <c r="A1" s="236" t="s">
        <v>77</v>
      </c>
      <c r="B1" s="236"/>
      <c r="C1" s="236"/>
      <c r="D1" s="236"/>
      <c r="E1" s="236"/>
      <c r="F1" s="236"/>
      <c r="G1" s="236"/>
      <c r="H1" s="236"/>
      <c r="I1" s="236"/>
    </row>
    <row r="2" spans="1:9" ht="1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5.75">
      <c r="A3" s="236" t="s">
        <v>280</v>
      </c>
      <c r="B3" s="236"/>
      <c r="C3" s="236"/>
      <c r="D3" s="236"/>
      <c r="E3" s="236"/>
      <c r="F3" s="236"/>
      <c r="G3" s="236"/>
      <c r="H3" s="236"/>
      <c r="I3" s="236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7.25" customHeight="1">
      <c r="A5" s="145"/>
      <c r="B5" s="145"/>
      <c r="C5" s="226" t="s">
        <v>279</v>
      </c>
      <c r="D5" s="227"/>
      <c r="E5" s="227"/>
      <c r="F5" s="227"/>
      <c r="G5" s="227"/>
      <c r="H5" s="227"/>
      <c r="I5" s="145"/>
    </row>
    <row r="6" spans="1:9" ht="1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5">
      <c r="A7" s="145"/>
      <c r="B7" s="145"/>
      <c r="C7" s="145"/>
      <c r="D7" s="145"/>
      <c r="E7" s="145"/>
      <c r="F7" s="145"/>
      <c r="G7" s="145"/>
      <c r="H7" s="145"/>
      <c r="I7" s="145"/>
    </row>
    <row r="8" spans="1:9" ht="15">
      <c r="A8" s="145"/>
      <c r="B8" s="145"/>
      <c r="C8" s="145"/>
      <c r="D8" s="145"/>
      <c r="E8" s="145"/>
      <c r="F8" s="145"/>
      <c r="G8" s="145"/>
      <c r="H8" s="145"/>
      <c r="I8" s="145"/>
    </row>
    <row r="9" spans="1:9" ht="1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5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1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15">
      <c r="A17" s="145"/>
      <c r="B17" s="145"/>
      <c r="C17" s="145"/>
      <c r="D17" s="145"/>
      <c r="E17" s="145"/>
      <c r="F17" s="145"/>
      <c r="G17" s="145"/>
      <c r="H17" s="145"/>
      <c r="I17" s="145"/>
    </row>
    <row r="18" spans="1:9" ht="15">
      <c r="A18" s="145"/>
      <c r="B18" s="145"/>
      <c r="C18" s="145"/>
      <c r="D18" s="145"/>
      <c r="E18" s="145"/>
      <c r="F18" s="145"/>
      <c r="G18" s="145"/>
      <c r="H18" s="145"/>
      <c r="I18" s="145"/>
    </row>
    <row r="19" spans="1:9" ht="15">
      <c r="A19" s="145"/>
      <c r="B19" s="145"/>
      <c r="C19" s="145"/>
      <c r="D19" s="145"/>
      <c r="E19" s="145"/>
      <c r="F19" s="145"/>
      <c r="G19" s="145"/>
      <c r="H19" s="145"/>
      <c r="I19" s="145"/>
    </row>
    <row r="20" spans="1:9" ht="15">
      <c r="A20" s="145"/>
      <c r="B20" s="145"/>
      <c r="C20" s="145"/>
      <c r="D20" s="145"/>
      <c r="E20" s="145"/>
      <c r="F20" s="145"/>
      <c r="G20" s="145"/>
      <c r="H20" s="145"/>
      <c r="I20" s="145"/>
    </row>
    <row r="21" spans="1:9" ht="15">
      <c r="A21" s="145"/>
      <c r="B21" s="145"/>
      <c r="C21" s="145"/>
      <c r="D21" s="145"/>
      <c r="E21" s="145"/>
      <c r="F21" s="145"/>
      <c r="G21" s="145"/>
      <c r="H21" s="145"/>
      <c r="I21" s="145"/>
    </row>
    <row r="22" spans="1:9" ht="15">
      <c r="A22" s="145"/>
      <c r="B22" s="145"/>
      <c r="C22" s="145"/>
      <c r="D22" s="145"/>
      <c r="E22" s="145"/>
      <c r="F22" s="145"/>
      <c r="G22" s="145"/>
      <c r="H22" s="145"/>
      <c r="I22" s="145"/>
    </row>
    <row r="23" spans="1:9" ht="15">
      <c r="A23" s="145"/>
      <c r="B23" s="145"/>
      <c r="C23" s="145"/>
      <c r="D23" s="145"/>
      <c r="E23" s="145"/>
      <c r="F23" s="145"/>
      <c r="G23" s="145"/>
      <c r="H23" s="145"/>
      <c r="I23" s="145"/>
    </row>
    <row r="24" spans="1:9" ht="15">
      <c r="A24" s="145"/>
      <c r="B24" s="145"/>
      <c r="C24" s="145"/>
      <c r="D24" s="145"/>
      <c r="E24" s="145"/>
      <c r="F24" s="145"/>
      <c r="G24" s="145"/>
      <c r="H24" s="145"/>
      <c r="I24" s="145"/>
    </row>
    <row r="25" spans="1:9" ht="15">
      <c r="A25" s="145"/>
      <c r="B25" s="145"/>
      <c r="C25" s="145"/>
      <c r="D25" s="145"/>
      <c r="E25" s="145"/>
      <c r="F25" s="145"/>
      <c r="G25" s="145"/>
      <c r="H25" s="145"/>
      <c r="I25" s="145"/>
    </row>
    <row r="26" spans="1:9" ht="15">
      <c r="A26" s="145"/>
      <c r="B26" s="145"/>
      <c r="C26" s="145"/>
      <c r="D26" s="145"/>
      <c r="E26" s="145"/>
      <c r="F26" s="145"/>
      <c r="G26" s="145"/>
      <c r="H26" s="145"/>
      <c r="I26" s="145"/>
    </row>
    <row r="27" spans="1:9" ht="15">
      <c r="A27" s="145"/>
      <c r="B27" s="145"/>
      <c r="C27" s="145"/>
      <c r="D27" s="145"/>
      <c r="E27" s="145"/>
      <c r="F27" s="145"/>
      <c r="G27" s="145"/>
      <c r="H27" s="145"/>
      <c r="I27" s="145"/>
    </row>
    <row r="28" spans="1:9" ht="15">
      <c r="A28" s="145"/>
      <c r="B28" s="145"/>
      <c r="C28" s="145"/>
      <c r="D28" s="145"/>
      <c r="E28" s="145"/>
      <c r="F28" s="145"/>
      <c r="G28" s="145"/>
      <c r="H28" s="145"/>
      <c r="I28" s="145"/>
    </row>
    <row r="29" spans="1:9" ht="18.75">
      <c r="A29" s="235" t="s">
        <v>78</v>
      </c>
      <c r="B29" s="235"/>
      <c r="C29" s="235"/>
      <c r="D29" s="235"/>
      <c r="E29" s="235"/>
      <c r="F29" s="235"/>
      <c r="G29" s="235"/>
      <c r="H29" s="235"/>
      <c r="I29" s="235"/>
    </row>
    <row r="30" spans="1:9" ht="14.25" customHeight="1">
      <c r="A30" s="147"/>
      <c r="B30" s="147"/>
      <c r="C30" s="147"/>
      <c r="D30" s="147"/>
      <c r="E30" s="147"/>
      <c r="F30" s="147"/>
      <c r="G30" s="147"/>
      <c r="H30" s="147"/>
      <c r="I30" s="147"/>
    </row>
    <row r="31" spans="1:9" ht="22.5">
      <c r="A31" s="235" t="s">
        <v>89</v>
      </c>
      <c r="B31" s="235"/>
      <c r="C31" s="235"/>
      <c r="D31" s="235"/>
      <c r="E31" s="235"/>
      <c r="F31" s="235"/>
      <c r="G31" s="235"/>
      <c r="H31" s="235"/>
      <c r="I31" s="235"/>
    </row>
    <row r="32" spans="1:9" ht="13.5" customHeight="1">
      <c r="A32" s="147"/>
      <c r="B32" s="147"/>
      <c r="C32" s="147"/>
      <c r="D32" s="147"/>
      <c r="E32" s="147"/>
      <c r="F32" s="147"/>
      <c r="G32" s="147"/>
      <c r="H32" s="147"/>
      <c r="I32" s="147"/>
    </row>
    <row r="33" spans="1:9" ht="18.75">
      <c r="A33" s="235" t="s">
        <v>79</v>
      </c>
      <c r="B33" s="235"/>
      <c r="C33" s="235"/>
      <c r="D33" s="235"/>
      <c r="E33" s="235"/>
      <c r="F33" s="235"/>
      <c r="G33" s="235"/>
      <c r="H33" s="235"/>
      <c r="I33" s="146"/>
    </row>
    <row r="34" spans="1:9" ht="16.5" customHeight="1">
      <c r="A34" s="147"/>
      <c r="B34" s="147"/>
      <c r="C34" s="147"/>
      <c r="D34" s="147"/>
      <c r="E34" s="147"/>
      <c r="F34" s="147"/>
      <c r="G34" s="147"/>
      <c r="H34" s="147"/>
      <c r="I34" s="147"/>
    </row>
    <row r="35" spans="1:9" ht="18.75">
      <c r="A35" s="235" t="s">
        <v>201</v>
      </c>
      <c r="B35" s="235"/>
      <c r="C35" s="235"/>
      <c r="D35" s="235"/>
      <c r="E35" s="235"/>
      <c r="F35" s="235"/>
      <c r="G35" s="235"/>
      <c r="H35" s="235"/>
      <c r="I35" s="235"/>
    </row>
    <row r="36" spans="1:9" ht="13.5" customHeight="1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8.75">
      <c r="A37" s="235" t="s">
        <v>80</v>
      </c>
      <c r="B37" s="235"/>
      <c r="C37" s="235"/>
      <c r="D37" s="235"/>
      <c r="E37" s="235"/>
      <c r="F37" s="235"/>
      <c r="G37" s="235"/>
      <c r="H37" s="235"/>
      <c r="I37" s="235"/>
    </row>
    <row r="38" spans="1:9" ht="15">
      <c r="A38" s="145"/>
      <c r="B38" s="145"/>
      <c r="C38" s="145"/>
      <c r="D38" s="145"/>
      <c r="E38" s="145"/>
      <c r="F38" s="145"/>
      <c r="G38" s="145"/>
      <c r="H38" s="145"/>
      <c r="I38" s="145"/>
    </row>
    <row r="39" spans="1:9" ht="15">
      <c r="A39" s="145"/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145"/>
      <c r="B40" s="145"/>
      <c r="C40" s="145"/>
      <c r="D40" s="145"/>
      <c r="E40" s="145"/>
      <c r="F40" s="145"/>
      <c r="G40" s="145"/>
      <c r="H40" s="145"/>
      <c r="I40" s="145"/>
    </row>
    <row r="41" spans="1:9" ht="15">
      <c r="A41" s="145"/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145"/>
      <c r="B42" s="145"/>
      <c r="C42" s="145"/>
      <c r="D42" s="145"/>
      <c r="E42" s="145"/>
      <c r="F42" s="145"/>
      <c r="G42" s="145"/>
      <c r="H42" s="145"/>
      <c r="I42" s="145"/>
    </row>
    <row r="43" spans="1:9" ht="15">
      <c r="A43" s="145"/>
      <c r="B43" s="145"/>
      <c r="C43" s="145"/>
      <c r="D43" s="145"/>
      <c r="E43" s="145"/>
      <c r="F43" s="145"/>
      <c r="G43" s="145"/>
      <c r="H43" s="145"/>
      <c r="I43" s="145"/>
    </row>
    <row r="44" spans="1:9" ht="15">
      <c r="A44" s="145"/>
      <c r="B44" s="145"/>
      <c r="C44" s="145"/>
      <c r="D44" s="145"/>
      <c r="E44" s="145"/>
      <c r="F44" s="145"/>
      <c r="G44" s="145"/>
      <c r="H44" s="145"/>
      <c r="I44" s="145"/>
    </row>
    <row r="45" spans="1:9" ht="15">
      <c r="A45" s="145"/>
      <c r="B45" s="145"/>
      <c r="C45" s="145"/>
      <c r="D45" s="145"/>
      <c r="E45" s="145"/>
      <c r="F45" s="145"/>
      <c r="G45" s="145"/>
      <c r="H45" s="145"/>
      <c r="I45" s="145"/>
    </row>
    <row r="46" spans="1:9" ht="15">
      <c r="A46" s="145"/>
      <c r="B46" s="145"/>
      <c r="C46" s="145"/>
      <c r="D46" s="145"/>
      <c r="E46" s="145"/>
      <c r="F46" s="145"/>
      <c r="G46" s="145"/>
      <c r="H46" s="145"/>
      <c r="I46" s="145"/>
    </row>
    <row r="47" spans="1:9" ht="15">
      <c r="A47" s="145"/>
      <c r="B47" s="145"/>
      <c r="C47" s="145"/>
      <c r="D47" s="145"/>
      <c r="E47" s="145"/>
      <c r="F47" s="145"/>
      <c r="G47" s="145"/>
      <c r="H47" s="145"/>
      <c r="I47" s="145"/>
    </row>
    <row r="48" spans="1:9" s="148" customFormat="1" ht="18.75">
      <c r="A48" s="236" t="s">
        <v>81</v>
      </c>
      <c r="B48" s="236"/>
      <c r="C48" s="236"/>
      <c r="D48" s="236"/>
      <c r="E48" s="236"/>
      <c r="F48" s="236"/>
      <c r="G48" s="236"/>
      <c r="H48" s="236"/>
      <c r="I48" s="236"/>
    </row>
    <row r="50" spans="1:9" ht="20.25">
      <c r="A50" s="149" t="s">
        <v>82</v>
      </c>
      <c r="B50" s="147"/>
      <c r="C50" s="147"/>
      <c r="D50" s="147"/>
      <c r="E50" s="147"/>
      <c r="F50" s="147"/>
      <c r="G50" s="147"/>
      <c r="H50" s="147"/>
      <c r="I50" s="147"/>
    </row>
    <row r="51" spans="1:9" ht="15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 ht="15">
      <c r="A52" s="147"/>
      <c r="B52" s="147"/>
      <c r="C52" s="147"/>
      <c r="D52" s="147"/>
      <c r="E52" s="147"/>
      <c r="F52" s="147"/>
      <c r="G52" s="147"/>
      <c r="H52" s="147"/>
      <c r="I52" s="147"/>
    </row>
    <row r="53" spans="1:9" ht="20.25">
      <c r="A53" s="150" t="s">
        <v>83</v>
      </c>
      <c r="B53" s="151"/>
      <c r="C53" s="147"/>
      <c r="D53" s="147"/>
      <c r="E53" s="147"/>
      <c r="F53" s="147"/>
      <c r="G53" s="147"/>
      <c r="H53" s="147"/>
      <c r="I53" s="147"/>
    </row>
    <row r="54" spans="1:9" ht="12.75" customHeight="1">
      <c r="A54" s="147"/>
      <c r="B54" s="147"/>
      <c r="C54" s="147"/>
      <c r="D54" s="147"/>
      <c r="E54" s="147"/>
      <c r="F54" s="147"/>
      <c r="G54" s="147"/>
      <c r="H54" s="147"/>
      <c r="I54" s="147"/>
    </row>
    <row r="55" spans="1:9" ht="18.75">
      <c r="A55" s="228" t="s">
        <v>251</v>
      </c>
      <c r="B55" s="228"/>
      <c r="C55" s="228"/>
      <c r="D55" s="228"/>
      <c r="E55" s="228"/>
      <c r="F55" s="228"/>
      <c r="G55" s="228"/>
      <c r="H55" s="228"/>
      <c r="I55" s="228"/>
    </row>
    <row r="56" spans="1:9" ht="15" customHeight="1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9" ht="18.75">
      <c r="A57" s="228" t="s">
        <v>250</v>
      </c>
      <c r="B57" s="228"/>
      <c r="C57" s="228"/>
      <c r="D57" s="228"/>
      <c r="E57" s="228"/>
      <c r="F57" s="228"/>
      <c r="G57" s="228"/>
      <c r="H57" s="228"/>
      <c r="I57" s="228"/>
    </row>
    <row r="58" spans="1:9" ht="15" customHeight="1">
      <c r="A58" s="152"/>
      <c r="B58" s="152"/>
      <c r="C58" s="152"/>
      <c r="D58" s="152"/>
      <c r="E58" s="152"/>
      <c r="F58" s="152"/>
      <c r="G58" s="152"/>
      <c r="H58" s="152"/>
      <c r="I58" s="152"/>
    </row>
    <row r="59" spans="1:9" ht="18.75">
      <c r="A59" s="228" t="s">
        <v>252</v>
      </c>
      <c r="B59" s="228"/>
      <c r="C59" s="228"/>
      <c r="D59" s="228"/>
      <c r="E59" s="228"/>
      <c r="F59" s="228"/>
      <c r="G59" s="228"/>
      <c r="H59" s="228"/>
      <c r="I59" s="228"/>
    </row>
    <row r="60" ht="12.75" customHeight="1"/>
    <row r="61" ht="12.75" customHeight="1"/>
    <row r="62" spans="1:4" ht="18.75">
      <c r="A62" s="230" t="s">
        <v>84</v>
      </c>
      <c r="B62" s="230"/>
      <c r="C62" s="230"/>
      <c r="D62" s="230"/>
    </row>
    <row r="63" ht="7.5" customHeight="1"/>
    <row r="64" spans="1:8" ht="18.75">
      <c r="A64" s="228" t="s">
        <v>275</v>
      </c>
      <c r="B64" s="233"/>
      <c r="C64" s="233"/>
      <c r="D64" s="233"/>
      <c r="E64" s="233"/>
      <c r="F64" s="233"/>
      <c r="G64" s="233"/>
      <c r="H64" s="233"/>
    </row>
    <row r="65" spans="1:8" ht="9.75" customHeight="1">
      <c r="A65" s="197"/>
      <c r="B65" s="153"/>
      <c r="C65" s="153"/>
      <c r="D65" s="153"/>
      <c r="E65" s="153"/>
      <c r="F65" s="153"/>
      <c r="G65" s="153"/>
      <c r="H65" s="153"/>
    </row>
    <row r="66" spans="1:8" ht="17.25" customHeight="1">
      <c r="A66" s="228" t="s">
        <v>228</v>
      </c>
      <c r="B66" s="229"/>
      <c r="C66" s="229"/>
      <c r="D66" s="229"/>
      <c r="E66" s="229"/>
      <c r="F66" s="229"/>
      <c r="G66" s="229"/>
      <c r="H66" s="229"/>
    </row>
    <row r="67" ht="12.75" customHeight="1"/>
    <row r="68" spans="1:4" ht="15" customHeight="1">
      <c r="A68" s="230" t="s">
        <v>0</v>
      </c>
      <c r="B68" s="230"/>
      <c r="C68" s="230"/>
      <c r="D68" s="230"/>
    </row>
    <row r="69" ht="12.75" customHeight="1"/>
    <row r="70" spans="1:4" ht="15" customHeight="1">
      <c r="A70" s="228" t="s">
        <v>85</v>
      </c>
      <c r="B70" s="228"/>
      <c r="C70" s="228"/>
      <c r="D70" s="228"/>
    </row>
    <row r="71" spans="1:4" ht="15" customHeight="1">
      <c r="A71" s="153"/>
      <c r="B71" s="153"/>
      <c r="C71" s="153"/>
      <c r="D71" s="153"/>
    </row>
    <row r="72" spans="1:3" ht="18.75">
      <c r="A72" s="230" t="s">
        <v>91</v>
      </c>
      <c r="B72" s="234"/>
      <c r="C72" s="234"/>
    </row>
    <row r="73" ht="12.75" customHeight="1"/>
    <row r="74" spans="1:8" ht="18.75">
      <c r="A74" s="228" t="s">
        <v>223</v>
      </c>
      <c r="B74" s="233"/>
      <c r="C74" s="233"/>
      <c r="D74" s="233"/>
      <c r="E74" s="233"/>
      <c r="F74" s="233"/>
      <c r="G74" s="233"/>
      <c r="H74" s="233"/>
    </row>
    <row r="75" ht="12.75" customHeight="1"/>
    <row r="76" spans="1:8" ht="18.75">
      <c r="A76" s="228" t="s">
        <v>226</v>
      </c>
      <c r="B76" s="228"/>
      <c r="C76" s="228"/>
      <c r="D76" s="228"/>
      <c r="E76" s="228"/>
      <c r="F76" s="228"/>
      <c r="G76" s="228"/>
      <c r="H76" s="228"/>
    </row>
    <row r="77" spans="1:8" ht="12.75" customHeight="1">
      <c r="A77" s="154"/>
      <c r="B77" s="154"/>
      <c r="C77" s="154"/>
      <c r="D77" s="154"/>
      <c r="E77" s="154"/>
      <c r="F77" s="154"/>
      <c r="G77" s="154"/>
      <c r="H77" s="154"/>
    </row>
    <row r="78" spans="1:8" ht="18.75">
      <c r="A78" s="228" t="s">
        <v>227</v>
      </c>
      <c r="B78" s="233"/>
      <c r="C78" s="233"/>
      <c r="D78" s="233"/>
      <c r="E78" s="233"/>
      <c r="F78" s="233"/>
      <c r="G78" s="233"/>
      <c r="H78" s="233"/>
    </row>
    <row r="79" ht="12.75" customHeight="1"/>
    <row r="80" spans="1:8" ht="18.75">
      <c r="A80" s="228" t="s">
        <v>224</v>
      </c>
      <c r="B80" s="228"/>
      <c r="C80" s="228"/>
      <c r="D80" s="228"/>
      <c r="E80" s="228"/>
      <c r="F80" s="228"/>
      <c r="G80" s="228"/>
      <c r="H80" s="228"/>
    </row>
    <row r="81" spans="1:8" ht="12.75" customHeight="1">
      <c r="A81" s="154"/>
      <c r="B81" s="154"/>
      <c r="C81" s="154"/>
      <c r="D81" s="154"/>
      <c r="E81" s="154"/>
      <c r="F81" s="154"/>
      <c r="G81" s="154"/>
      <c r="H81" s="154"/>
    </row>
    <row r="82" spans="1:8" ht="18.75">
      <c r="A82" s="228" t="s">
        <v>225</v>
      </c>
      <c r="B82" s="228"/>
      <c r="C82" s="228"/>
      <c r="D82" s="228"/>
      <c r="E82" s="228"/>
      <c r="F82" s="228"/>
      <c r="G82" s="228"/>
      <c r="H82" s="228"/>
    </row>
    <row r="83" ht="12.75" customHeight="1"/>
    <row r="84" ht="12.75" customHeight="1"/>
    <row r="85" spans="1:3" ht="15.75">
      <c r="A85" s="231" t="s">
        <v>86</v>
      </c>
      <c r="B85" s="231"/>
      <c r="C85" s="231"/>
    </row>
    <row r="86" ht="12.75" customHeight="1"/>
    <row r="87" spans="1:5" ht="18.75">
      <c r="A87" s="228" t="s">
        <v>87</v>
      </c>
      <c r="B87" s="233"/>
      <c r="C87" s="233"/>
      <c r="D87" s="233"/>
      <c r="E87" s="233"/>
    </row>
    <row r="89" spans="1:3" ht="15.75">
      <c r="A89" s="231" t="s">
        <v>88</v>
      </c>
      <c r="B89" s="232"/>
      <c r="C89" s="232"/>
    </row>
    <row r="90" ht="12.75" customHeight="1"/>
    <row r="91" spans="1:6" ht="18.75">
      <c r="A91" s="228" t="s">
        <v>148</v>
      </c>
      <c r="B91" s="233"/>
      <c r="C91" s="233"/>
      <c r="D91" s="233"/>
      <c r="E91" s="233"/>
      <c r="F91" s="233"/>
    </row>
    <row r="93" spans="1:3" ht="18.75">
      <c r="A93" s="230" t="s">
        <v>1</v>
      </c>
      <c r="B93" s="230"/>
      <c r="C93" s="230"/>
    </row>
    <row r="94" ht="12.75" customHeight="1"/>
    <row r="95" spans="1:5" ht="18.75">
      <c r="A95" s="228" t="s">
        <v>90</v>
      </c>
      <c r="B95" s="228"/>
      <c r="C95" s="228"/>
      <c r="D95" s="228"/>
      <c r="E95" s="228"/>
    </row>
  </sheetData>
  <sheetProtection/>
  <mergeCells count="28">
    <mergeCell ref="A48:I48"/>
    <mergeCell ref="A55:I55"/>
    <mergeCell ref="A37:I37"/>
    <mergeCell ref="A33:H33"/>
    <mergeCell ref="A1:I1"/>
    <mergeCell ref="A3:I3"/>
    <mergeCell ref="A29:I29"/>
    <mergeCell ref="A31:I31"/>
    <mergeCell ref="A57:I57"/>
    <mergeCell ref="A93:C93"/>
    <mergeCell ref="A35:I35"/>
    <mergeCell ref="A82:H82"/>
    <mergeCell ref="A76:H76"/>
    <mergeCell ref="A78:H78"/>
    <mergeCell ref="A80:H80"/>
    <mergeCell ref="A59:I59"/>
    <mergeCell ref="A62:D62"/>
    <mergeCell ref="A64:H64"/>
    <mergeCell ref="A66:H66"/>
    <mergeCell ref="A95:E95"/>
    <mergeCell ref="A68:D68"/>
    <mergeCell ref="A70:D70"/>
    <mergeCell ref="A85:C85"/>
    <mergeCell ref="A89:C89"/>
    <mergeCell ref="A87:E87"/>
    <mergeCell ref="A91:F91"/>
    <mergeCell ref="A74:H74"/>
    <mergeCell ref="A72:C7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65"/>
  <sheetViews>
    <sheetView zoomScaleSheetLayoutView="100" zoomScalePageLayoutView="0" workbookViewId="0" topLeftCell="B1">
      <selection activeCell="D43" sqref="D43"/>
    </sheetView>
  </sheetViews>
  <sheetFormatPr defaultColWidth="9.140625" defaultRowHeight="12.75"/>
  <cols>
    <col min="1" max="1" width="2.140625" style="1" hidden="1" customWidth="1"/>
    <col min="2" max="2" width="4.8515625" style="1" customWidth="1"/>
    <col min="3" max="3" width="8.57421875" style="41" customWidth="1"/>
    <col min="4" max="4" width="37.140625" style="1" customWidth="1"/>
    <col min="5" max="5" width="9.421875" style="98" customWidth="1"/>
    <col min="6" max="6" width="13.421875" style="1" customWidth="1"/>
    <col min="7" max="7" width="15.28125" style="1" customWidth="1"/>
    <col min="8" max="12" width="7.8515625" style="1" customWidth="1"/>
    <col min="13" max="13" width="7.140625" style="1" customWidth="1"/>
    <col min="14" max="14" width="2.421875" style="1" customWidth="1"/>
    <col min="15" max="15" width="3.28125" style="1" customWidth="1"/>
    <col min="16" max="16" width="4.28125" style="1" customWidth="1"/>
  </cols>
  <sheetData>
    <row r="1" spans="1:16" ht="18.75">
      <c r="A1" s="5"/>
      <c r="B1" s="242" t="s">
        <v>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57"/>
      <c r="N1" s="57"/>
      <c r="O1" s="6"/>
      <c r="P1" s="7"/>
    </row>
    <row r="2" spans="1:15" ht="18.75">
      <c r="A2" s="5"/>
      <c r="B2" s="239" t="s">
        <v>66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58"/>
      <c r="N2" s="58"/>
      <c r="O2" s="8"/>
    </row>
    <row r="3" spans="1:16" ht="22.5">
      <c r="A3" s="5"/>
      <c r="B3" s="237" t="s">
        <v>75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59"/>
      <c r="N3" s="59"/>
      <c r="O3" s="9"/>
      <c r="P3" s="7"/>
    </row>
    <row r="4" spans="1:16" ht="18.75">
      <c r="A4" s="5"/>
      <c r="B4" s="254" t="s">
        <v>100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1"/>
      <c r="N4" s="11"/>
      <c r="O4" s="10"/>
      <c r="P4" s="7"/>
    </row>
    <row r="5" spans="1:16" ht="18.75">
      <c r="A5" s="5"/>
      <c r="B5" s="11"/>
      <c r="C5" s="47"/>
      <c r="D5" s="11"/>
      <c r="E5" s="95"/>
      <c r="F5" s="11"/>
      <c r="G5" s="11"/>
      <c r="H5" s="11"/>
      <c r="I5" s="11"/>
      <c r="J5" s="11"/>
      <c r="K5" s="11"/>
      <c r="L5" s="11"/>
      <c r="M5" s="11"/>
      <c r="N5" s="11"/>
      <c r="O5" s="10"/>
      <c r="P5" s="7"/>
    </row>
    <row r="6" spans="1:16" ht="25.5">
      <c r="A6" s="5"/>
      <c r="B6" s="238" t="s">
        <v>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94"/>
      <c r="N6" s="94"/>
      <c r="O6" s="10"/>
      <c r="P6" s="7"/>
    </row>
    <row r="7" spans="1:16" ht="20.25" customHeight="1" thickBot="1">
      <c r="A7" s="5"/>
      <c r="B7" s="5"/>
      <c r="C7" s="61"/>
      <c r="D7" s="13"/>
      <c r="E7" s="96"/>
      <c r="F7" s="14"/>
      <c r="G7" s="14"/>
      <c r="H7" s="14"/>
      <c r="I7" s="14"/>
      <c r="J7" s="15"/>
      <c r="K7" s="16"/>
      <c r="L7" s="16"/>
      <c r="M7" s="16"/>
      <c r="N7" s="16"/>
      <c r="O7" s="6"/>
      <c r="P7" s="7"/>
    </row>
    <row r="8" spans="2:16" ht="18.75" customHeight="1">
      <c r="B8" s="246" t="s">
        <v>4</v>
      </c>
      <c r="C8" s="240" t="s">
        <v>5</v>
      </c>
      <c r="D8" s="248" t="s">
        <v>6</v>
      </c>
      <c r="E8" s="250" t="s">
        <v>59</v>
      </c>
      <c r="F8" s="252" t="s">
        <v>7</v>
      </c>
      <c r="G8" s="250" t="s">
        <v>8</v>
      </c>
      <c r="H8" s="243" t="s">
        <v>9</v>
      </c>
      <c r="I8" s="244"/>
      <c r="J8" s="244"/>
      <c r="K8" s="244"/>
      <c r="L8" s="245"/>
      <c r="P8"/>
    </row>
    <row r="9" spans="2:16" ht="18.75" customHeight="1" thickBot="1">
      <c r="B9" s="247"/>
      <c r="C9" s="241"/>
      <c r="D9" s="249"/>
      <c r="E9" s="251"/>
      <c r="F9" s="253"/>
      <c r="G9" s="251"/>
      <c r="H9" s="208" t="s">
        <v>10</v>
      </c>
      <c r="I9" s="208" t="s">
        <v>11</v>
      </c>
      <c r="J9" s="208" t="s">
        <v>12</v>
      </c>
      <c r="K9" s="208" t="s">
        <v>13</v>
      </c>
      <c r="L9" s="208" t="s">
        <v>14</v>
      </c>
      <c r="P9"/>
    </row>
    <row r="10" spans="2:16" ht="19.5" customHeight="1">
      <c r="B10" s="209">
        <f aca="true" t="shared" si="0" ref="B10:B22">B9+1</f>
        <v>1</v>
      </c>
      <c r="C10" s="166">
        <v>100</v>
      </c>
      <c r="D10" s="210" t="s">
        <v>101</v>
      </c>
      <c r="E10" s="211"/>
      <c r="F10" s="212">
        <v>123</v>
      </c>
      <c r="G10" s="22" t="s">
        <v>16</v>
      </c>
      <c r="H10" s="213" t="s">
        <v>126</v>
      </c>
      <c r="I10" s="213" t="s">
        <v>126</v>
      </c>
      <c r="J10" s="213" t="s">
        <v>126</v>
      </c>
      <c r="K10" s="213" t="s">
        <v>126</v>
      </c>
      <c r="L10" s="213" t="s">
        <v>126</v>
      </c>
      <c r="P10"/>
    </row>
    <row r="11" spans="2:16" ht="19.5" customHeight="1">
      <c r="B11" s="66">
        <f>B10+1</f>
        <v>2</v>
      </c>
      <c r="C11" s="88">
        <v>101</v>
      </c>
      <c r="D11" s="23" t="s">
        <v>121</v>
      </c>
      <c r="E11" s="28"/>
      <c r="F11" s="28" t="s">
        <v>122</v>
      </c>
      <c r="G11" s="22" t="s">
        <v>16</v>
      </c>
      <c r="H11" s="213" t="s">
        <v>126</v>
      </c>
      <c r="I11" s="213" t="s">
        <v>126</v>
      </c>
      <c r="J11" s="213" t="s">
        <v>126</v>
      </c>
      <c r="K11" s="213" t="s">
        <v>126</v>
      </c>
      <c r="L11" s="213" t="s">
        <v>126</v>
      </c>
      <c r="P11"/>
    </row>
    <row r="12" spans="1:16" ht="19.5" customHeight="1">
      <c r="A12" s="26"/>
      <c r="B12" s="66">
        <f t="shared" si="0"/>
        <v>3</v>
      </c>
      <c r="C12" s="88">
        <v>102</v>
      </c>
      <c r="D12" s="210" t="s">
        <v>102</v>
      </c>
      <c r="E12" s="167">
        <v>21769</v>
      </c>
      <c r="F12" s="168" t="s">
        <v>131</v>
      </c>
      <c r="G12" s="22" t="s">
        <v>16</v>
      </c>
      <c r="H12" s="213" t="s">
        <v>126</v>
      </c>
      <c r="I12" s="213" t="s">
        <v>126</v>
      </c>
      <c r="J12" s="213" t="s">
        <v>126</v>
      </c>
      <c r="K12" s="214"/>
      <c r="L12" s="213" t="s">
        <v>126</v>
      </c>
      <c r="P12"/>
    </row>
    <row r="13" spans="1:16" ht="19.5" customHeight="1">
      <c r="A13" s="26"/>
      <c r="B13" s="66">
        <f t="shared" si="0"/>
        <v>4</v>
      </c>
      <c r="C13" s="88">
        <v>103</v>
      </c>
      <c r="D13" s="32" t="s">
        <v>103</v>
      </c>
      <c r="E13" s="24" t="s">
        <v>186</v>
      </c>
      <c r="F13" s="24" t="s">
        <v>104</v>
      </c>
      <c r="G13" s="22" t="s">
        <v>16</v>
      </c>
      <c r="H13" s="213" t="s">
        <v>126</v>
      </c>
      <c r="I13" s="213" t="s">
        <v>126</v>
      </c>
      <c r="J13" s="213" t="s">
        <v>126</v>
      </c>
      <c r="K13" s="213"/>
      <c r="L13" s="213" t="s">
        <v>126</v>
      </c>
      <c r="P13"/>
    </row>
    <row r="14" spans="1:16" ht="19.5" customHeight="1">
      <c r="A14" s="26"/>
      <c r="B14" s="66">
        <f t="shared" si="0"/>
        <v>5</v>
      </c>
      <c r="C14" s="88">
        <v>104</v>
      </c>
      <c r="D14" s="34" t="s">
        <v>187</v>
      </c>
      <c r="E14" s="24" t="s">
        <v>188</v>
      </c>
      <c r="F14" s="28" t="s">
        <v>105</v>
      </c>
      <c r="G14" s="22" t="s">
        <v>16</v>
      </c>
      <c r="H14" s="213" t="s">
        <v>126</v>
      </c>
      <c r="I14" s="213" t="s">
        <v>126</v>
      </c>
      <c r="J14" s="213" t="s">
        <v>126</v>
      </c>
      <c r="K14" s="214"/>
      <c r="L14" s="213" t="s">
        <v>126</v>
      </c>
      <c r="P14"/>
    </row>
    <row r="15" spans="1:16" ht="19.5" customHeight="1">
      <c r="A15" s="26"/>
      <c r="B15" s="66">
        <f t="shared" si="0"/>
        <v>6</v>
      </c>
      <c r="C15" s="88">
        <v>105</v>
      </c>
      <c r="D15" s="23" t="s">
        <v>106</v>
      </c>
      <c r="E15" s="28" t="s">
        <v>216</v>
      </c>
      <c r="F15" s="28" t="s">
        <v>107</v>
      </c>
      <c r="G15" s="29" t="s">
        <v>108</v>
      </c>
      <c r="H15" s="215"/>
      <c r="I15" s="215"/>
      <c r="J15" s="215"/>
      <c r="K15" s="213" t="s">
        <v>126</v>
      </c>
      <c r="L15" s="215"/>
      <c r="P15"/>
    </row>
    <row r="16" spans="1:16" ht="19.5" customHeight="1">
      <c r="A16" s="26"/>
      <c r="B16" s="66">
        <f t="shared" si="0"/>
        <v>7</v>
      </c>
      <c r="C16" s="88">
        <v>106</v>
      </c>
      <c r="D16" s="23" t="s">
        <v>109</v>
      </c>
      <c r="E16" s="28" t="s">
        <v>217</v>
      </c>
      <c r="F16" s="28" t="s">
        <v>110</v>
      </c>
      <c r="G16" s="29" t="s">
        <v>108</v>
      </c>
      <c r="H16" s="214"/>
      <c r="I16" s="214"/>
      <c r="J16" s="214"/>
      <c r="K16" s="213" t="s">
        <v>126</v>
      </c>
      <c r="L16" s="214"/>
      <c r="P16"/>
    </row>
    <row r="17" spans="1:16" ht="19.5" customHeight="1">
      <c r="A17" s="26"/>
      <c r="B17" s="66">
        <f t="shared" si="0"/>
        <v>8</v>
      </c>
      <c r="C17" s="88">
        <v>107</v>
      </c>
      <c r="D17" s="23" t="s">
        <v>114</v>
      </c>
      <c r="E17" s="28" t="s">
        <v>218</v>
      </c>
      <c r="F17" s="28" t="s">
        <v>115</v>
      </c>
      <c r="G17" s="29" t="s">
        <v>108</v>
      </c>
      <c r="H17" s="213"/>
      <c r="I17" s="213"/>
      <c r="J17" s="213"/>
      <c r="K17" s="213" t="s">
        <v>126</v>
      </c>
      <c r="L17" s="213"/>
      <c r="P17"/>
    </row>
    <row r="18" spans="1:16" ht="19.5" customHeight="1">
      <c r="A18" s="26"/>
      <c r="B18" s="66">
        <f t="shared" si="0"/>
        <v>9</v>
      </c>
      <c r="C18" s="88">
        <v>108</v>
      </c>
      <c r="D18" s="23" t="s">
        <v>60</v>
      </c>
      <c r="E18" s="28" t="s">
        <v>189</v>
      </c>
      <c r="F18" s="28" t="s">
        <v>61</v>
      </c>
      <c r="G18" s="29" t="s">
        <v>62</v>
      </c>
      <c r="H18" s="214"/>
      <c r="I18" s="214"/>
      <c r="J18" s="213" t="s">
        <v>126</v>
      </c>
      <c r="K18" s="214"/>
      <c r="L18" s="214"/>
      <c r="P18"/>
    </row>
    <row r="19" spans="1:16" ht="19.5" customHeight="1">
      <c r="A19" s="26"/>
      <c r="B19" s="66">
        <f t="shared" si="0"/>
        <v>10</v>
      </c>
      <c r="C19" s="88">
        <v>109</v>
      </c>
      <c r="D19" s="32" t="s">
        <v>111</v>
      </c>
      <c r="E19" s="24" t="s">
        <v>190</v>
      </c>
      <c r="F19" s="24" t="s">
        <v>63</v>
      </c>
      <c r="G19" s="29" t="s">
        <v>62</v>
      </c>
      <c r="H19" s="213" t="s">
        <v>126</v>
      </c>
      <c r="I19" s="213" t="s">
        <v>126</v>
      </c>
      <c r="J19" s="213" t="s">
        <v>126</v>
      </c>
      <c r="K19" s="214"/>
      <c r="L19" s="213" t="s">
        <v>126</v>
      </c>
      <c r="P19"/>
    </row>
    <row r="20" spans="1:16" ht="19.5" customHeight="1">
      <c r="A20" s="26"/>
      <c r="B20" s="66">
        <f t="shared" si="0"/>
        <v>11</v>
      </c>
      <c r="C20" s="88">
        <v>111</v>
      </c>
      <c r="D20" s="34" t="s">
        <v>117</v>
      </c>
      <c r="E20" s="28" t="s">
        <v>191</v>
      </c>
      <c r="F20" s="28" t="s">
        <v>112</v>
      </c>
      <c r="G20" s="29" t="s">
        <v>62</v>
      </c>
      <c r="H20" s="213" t="s">
        <v>126</v>
      </c>
      <c r="I20" s="213" t="s">
        <v>126</v>
      </c>
      <c r="J20" s="213" t="s">
        <v>126</v>
      </c>
      <c r="K20" s="214"/>
      <c r="L20" s="213" t="s">
        <v>126</v>
      </c>
      <c r="P20"/>
    </row>
    <row r="21" spans="1:16" ht="19.5" customHeight="1">
      <c r="A21" s="26"/>
      <c r="B21" s="66">
        <f t="shared" si="0"/>
        <v>12</v>
      </c>
      <c r="C21" s="88">
        <v>112</v>
      </c>
      <c r="D21" s="32" t="s">
        <v>118</v>
      </c>
      <c r="E21" s="24" t="s">
        <v>192</v>
      </c>
      <c r="F21" s="24" t="s">
        <v>113</v>
      </c>
      <c r="G21" s="29" t="s">
        <v>62</v>
      </c>
      <c r="H21" s="213" t="s">
        <v>126</v>
      </c>
      <c r="I21" s="213" t="s">
        <v>126</v>
      </c>
      <c r="J21" s="213" t="s">
        <v>126</v>
      </c>
      <c r="K21" s="214"/>
      <c r="L21" s="213" t="s">
        <v>126</v>
      </c>
      <c r="P21"/>
    </row>
    <row r="22" spans="1:16" ht="19.5" customHeight="1">
      <c r="A22" s="26"/>
      <c r="B22" s="66">
        <f t="shared" si="0"/>
        <v>13</v>
      </c>
      <c r="C22" s="88">
        <v>113</v>
      </c>
      <c r="D22" s="216" t="s">
        <v>53</v>
      </c>
      <c r="E22" s="169" t="s">
        <v>219</v>
      </c>
      <c r="F22" s="169" t="s">
        <v>54</v>
      </c>
      <c r="G22" s="170" t="s">
        <v>16</v>
      </c>
      <c r="H22" s="213" t="s">
        <v>126</v>
      </c>
      <c r="I22" s="213"/>
      <c r="J22" s="213" t="s">
        <v>126</v>
      </c>
      <c r="K22" s="214"/>
      <c r="L22" s="213"/>
      <c r="P22"/>
    </row>
    <row r="23" spans="1:16" ht="19.5" customHeight="1">
      <c r="A23" s="26"/>
      <c r="B23" s="66">
        <f aca="true" t="shared" si="1" ref="B23:B54">B22+1</f>
        <v>14</v>
      </c>
      <c r="C23" s="88">
        <v>187</v>
      </c>
      <c r="D23" s="75" t="s">
        <v>193</v>
      </c>
      <c r="E23" s="28"/>
      <c r="F23" s="28" t="s">
        <v>123</v>
      </c>
      <c r="G23" s="170" t="s">
        <v>16</v>
      </c>
      <c r="H23" s="213" t="s">
        <v>126</v>
      </c>
      <c r="I23" s="66"/>
      <c r="J23" s="213" t="s">
        <v>126</v>
      </c>
      <c r="K23" s="66"/>
      <c r="L23" s="213" t="s">
        <v>126</v>
      </c>
      <c r="P23"/>
    </row>
    <row r="24" spans="1:16" ht="19.5" customHeight="1">
      <c r="A24" s="26"/>
      <c r="B24" s="66">
        <f t="shared" si="1"/>
        <v>15</v>
      </c>
      <c r="C24" s="88">
        <v>188</v>
      </c>
      <c r="D24" s="73" t="s">
        <v>124</v>
      </c>
      <c r="E24" s="74"/>
      <c r="F24" s="74" t="s">
        <v>125</v>
      </c>
      <c r="G24" s="170" t="s">
        <v>16</v>
      </c>
      <c r="H24" s="213" t="s">
        <v>126</v>
      </c>
      <c r="I24" s="213" t="s">
        <v>126</v>
      </c>
      <c r="J24" s="213"/>
      <c r="K24" s="213"/>
      <c r="L24" s="213"/>
      <c r="P24"/>
    </row>
    <row r="25" spans="1:16" ht="19.5" customHeight="1">
      <c r="A25" s="26"/>
      <c r="B25" s="66">
        <f t="shared" si="1"/>
        <v>16</v>
      </c>
      <c r="C25" s="88">
        <v>186</v>
      </c>
      <c r="D25" s="73" t="s">
        <v>127</v>
      </c>
      <c r="E25" s="74" t="s">
        <v>220</v>
      </c>
      <c r="F25" s="74" t="s">
        <v>128</v>
      </c>
      <c r="G25" s="170" t="s">
        <v>16</v>
      </c>
      <c r="H25" s="213" t="s">
        <v>126</v>
      </c>
      <c r="I25" s="213"/>
      <c r="J25" s="213" t="s">
        <v>126</v>
      </c>
      <c r="K25" s="213" t="s">
        <v>126</v>
      </c>
      <c r="L25" s="213" t="s">
        <v>126</v>
      </c>
      <c r="P25"/>
    </row>
    <row r="26" spans="1:16" ht="19.5" customHeight="1">
      <c r="A26" s="26"/>
      <c r="B26" s="66">
        <f t="shared" si="1"/>
        <v>17</v>
      </c>
      <c r="C26" s="88">
        <v>118</v>
      </c>
      <c r="D26" s="73" t="s">
        <v>129</v>
      </c>
      <c r="E26" s="74" t="s">
        <v>222</v>
      </c>
      <c r="F26" s="74" t="s">
        <v>221</v>
      </c>
      <c r="G26" s="170" t="s">
        <v>16</v>
      </c>
      <c r="H26" s="213" t="s">
        <v>126</v>
      </c>
      <c r="I26" s="213" t="s">
        <v>126</v>
      </c>
      <c r="J26" s="213"/>
      <c r="K26" s="213"/>
      <c r="L26" s="213" t="s">
        <v>126</v>
      </c>
      <c r="P26"/>
    </row>
    <row r="27" spans="1:16" ht="19.5" customHeight="1">
      <c r="A27" s="26"/>
      <c r="B27" s="66">
        <f t="shared" si="1"/>
        <v>18</v>
      </c>
      <c r="C27" s="88">
        <v>119</v>
      </c>
      <c r="D27" s="73" t="s">
        <v>130</v>
      </c>
      <c r="E27" s="74" t="s">
        <v>194</v>
      </c>
      <c r="F27" s="74" t="s">
        <v>176</v>
      </c>
      <c r="G27" s="170" t="s">
        <v>16</v>
      </c>
      <c r="H27" s="213" t="s">
        <v>126</v>
      </c>
      <c r="I27" s="213" t="s">
        <v>126</v>
      </c>
      <c r="J27" s="213"/>
      <c r="K27" s="213"/>
      <c r="L27" s="213"/>
      <c r="P27"/>
    </row>
    <row r="28" spans="1:16" ht="19.5" customHeight="1">
      <c r="A28" s="26"/>
      <c r="B28" s="66">
        <f t="shared" si="1"/>
        <v>19</v>
      </c>
      <c r="C28" s="88">
        <v>120</v>
      </c>
      <c r="D28" s="23" t="s">
        <v>51</v>
      </c>
      <c r="E28" s="24" t="s">
        <v>195</v>
      </c>
      <c r="F28" s="24" t="s">
        <v>52</v>
      </c>
      <c r="G28" s="22" t="s">
        <v>16</v>
      </c>
      <c r="H28" s="213"/>
      <c r="I28" s="213"/>
      <c r="J28" s="213"/>
      <c r="K28" s="213" t="s">
        <v>126</v>
      </c>
      <c r="L28" s="213"/>
      <c r="P28"/>
    </row>
    <row r="29" spans="1:16" ht="19.5" customHeight="1">
      <c r="A29" s="26"/>
      <c r="B29" s="66">
        <f t="shared" si="1"/>
        <v>20</v>
      </c>
      <c r="C29" s="88">
        <v>122</v>
      </c>
      <c r="D29" s="23" t="s">
        <v>132</v>
      </c>
      <c r="E29" s="24"/>
      <c r="F29" s="24" t="s">
        <v>133</v>
      </c>
      <c r="G29" s="170" t="s">
        <v>16</v>
      </c>
      <c r="H29" s="213" t="s">
        <v>126</v>
      </c>
      <c r="I29" s="213" t="s">
        <v>126</v>
      </c>
      <c r="J29" s="213" t="s">
        <v>126</v>
      </c>
      <c r="K29" s="213"/>
      <c r="L29" s="213" t="s">
        <v>126</v>
      </c>
      <c r="P29"/>
    </row>
    <row r="30" spans="1:16" ht="19.5" customHeight="1">
      <c r="A30" s="26"/>
      <c r="B30" s="66">
        <f t="shared" si="1"/>
        <v>21</v>
      </c>
      <c r="C30" s="88">
        <v>123</v>
      </c>
      <c r="D30" s="23" t="s">
        <v>134</v>
      </c>
      <c r="E30" s="24"/>
      <c r="F30" s="24" t="s">
        <v>135</v>
      </c>
      <c r="G30" s="170" t="s">
        <v>16</v>
      </c>
      <c r="H30" s="213" t="s">
        <v>126</v>
      </c>
      <c r="I30" s="213" t="s">
        <v>126</v>
      </c>
      <c r="J30" s="213"/>
      <c r="K30" s="213"/>
      <c r="L30" s="213" t="s">
        <v>126</v>
      </c>
      <c r="P30"/>
    </row>
    <row r="31" spans="1:16" ht="19.5" customHeight="1">
      <c r="A31" s="26"/>
      <c r="B31" s="66">
        <f t="shared" si="1"/>
        <v>22</v>
      </c>
      <c r="C31" s="88">
        <v>125</v>
      </c>
      <c r="D31" s="23" t="s">
        <v>67</v>
      </c>
      <c r="E31" s="28" t="s">
        <v>229</v>
      </c>
      <c r="F31" s="28" t="s">
        <v>68</v>
      </c>
      <c r="G31" s="29" t="s">
        <v>16</v>
      </c>
      <c r="H31" s="213" t="s">
        <v>126</v>
      </c>
      <c r="I31" s="213" t="s">
        <v>126</v>
      </c>
      <c r="J31" s="213"/>
      <c r="K31" s="213"/>
      <c r="L31" s="213" t="s">
        <v>126</v>
      </c>
      <c r="P31"/>
    </row>
    <row r="32" spans="1:16" ht="19.5" customHeight="1">
      <c r="A32" s="26"/>
      <c r="B32" s="66">
        <f t="shared" si="1"/>
        <v>23</v>
      </c>
      <c r="C32" s="88">
        <v>126</v>
      </c>
      <c r="D32" s="23" t="s">
        <v>230</v>
      </c>
      <c r="E32" s="24" t="s">
        <v>231</v>
      </c>
      <c r="F32" s="24" t="s">
        <v>173</v>
      </c>
      <c r="G32" s="29" t="s">
        <v>16</v>
      </c>
      <c r="H32" s="213" t="s">
        <v>126</v>
      </c>
      <c r="I32" s="213" t="s">
        <v>126</v>
      </c>
      <c r="J32" s="213"/>
      <c r="K32" s="213"/>
      <c r="L32" s="213" t="s">
        <v>126</v>
      </c>
      <c r="P32"/>
    </row>
    <row r="33" spans="1:16" ht="19.5" customHeight="1">
      <c r="A33" s="26"/>
      <c r="B33" s="66">
        <f t="shared" si="1"/>
        <v>24</v>
      </c>
      <c r="C33" s="88">
        <v>132</v>
      </c>
      <c r="D33" s="32" t="s">
        <v>22</v>
      </c>
      <c r="E33" s="24" t="s">
        <v>233</v>
      </c>
      <c r="F33" s="24" t="s">
        <v>232</v>
      </c>
      <c r="G33" s="22" t="s">
        <v>16</v>
      </c>
      <c r="H33" s="213"/>
      <c r="I33" s="213"/>
      <c r="J33" s="213"/>
      <c r="K33" s="213" t="s">
        <v>126</v>
      </c>
      <c r="L33" s="213"/>
      <c r="P33"/>
    </row>
    <row r="34" spans="1:16" ht="19.5" customHeight="1">
      <c r="A34" s="26"/>
      <c r="B34" s="66">
        <f t="shared" si="1"/>
        <v>25</v>
      </c>
      <c r="C34" s="88">
        <v>157</v>
      </c>
      <c r="D34" s="93" t="s">
        <v>20</v>
      </c>
      <c r="E34" s="24" t="s">
        <v>234</v>
      </c>
      <c r="F34" s="24" t="s">
        <v>21</v>
      </c>
      <c r="G34" s="88" t="s">
        <v>16</v>
      </c>
      <c r="H34" s="213" t="s">
        <v>126</v>
      </c>
      <c r="I34" s="213" t="s">
        <v>126</v>
      </c>
      <c r="J34" s="213"/>
      <c r="K34" s="213" t="s">
        <v>126</v>
      </c>
      <c r="L34" s="213" t="s">
        <v>126</v>
      </c>
      <c r="P34"/>
    </row>
    <row r="35" spans="1:16" ht="19.5" customHeight="1">
      <c r="A35" s="26"/>
      <c r="B35" s="66">
        <f t="shared" si="1"/>
        <v>26</v>
      </c>
      <c r="C35" s="88">
        <v>189</v>
      </c>
      <c r="D35" s="32" t="s">
        <v>69</v>
      </c>
      <c r="E35" s="24" t="s">
        <v>235</v>
      </c>
      <c r="F35" s="24" t="s">
        <v>71</v>
      </c>
      <c r="G35" s="29" t="s">
        <v>70</v>
      </c>
      <c r="H35" s="217"/>
      <c r="I35" s="217"/>
      <c r="J35" s="217"/>
      <c r="K35" s="213" t="s">
        <v>126</v>
      </c>
      <c r="L35" s="213"/>
      <c r="P35"/>
    </row>
    <row r="36" spans="1:16" ht="19.5" customHeight="1">
      <c r="A36" s="26"/>
      <c r="B36" s="66">
        <f>B35+1</f>
        <v>27</v>
      </c>
      <c r="C36" s="88">
        <v>171</v>
      </c>
      <c r="D36" s="23" t="s">
        <v>17</v>
      </c>
      <c r="E36" s="28" t="s">
        <v>236</v>
      </c>
      <c r="F36" s="28" t="s">
        <v>18</v>
      </c>
      <c r="G36" s="22" t="s">
        <v>16</v>
      </c>
      <c r="H36" s="213" t="s">
        <v>126</v>
      </c>
      <c r="I36" s="213" t="s">
        <v>126</v>
      </c>
      <c r="J36" s="213" t="s">
        <v>126</v>
      </c>
      <c r="K36" s="213"/>
      <c r="L36" s="213" t="s">
        <v>126</v>
      </c>
      <c r="P36"/>
    </row>
    <row r="37" spans="1:16" ht="19.5" customHeight="1">
      <c r="A37" s="26"/>
      <c r="B37" s="66">
        <f t="shared" si="1"/>
        <v>28</v>
      </c>
      <c r="C37" s="88">
        <v>170</v>
      </c>
      <c r="D37" s="75" t="s">
        <v>119</v>
      </c>
      <c r="E37" s="28" t="s">
        <v>237</v>
      </c>
      <c r="F37" s="28" t="s">
        <v>56</v>
      </c>
      <c r="G37" s="22" t="s">
        <v>16</v>
      </c>
      <c r="H37" s="213" t="s">
        <v>126</v>
      </c>
      <c r="I37" s="213" t="s">
        <v>126</v>
      </c>
      <c r="J37" s="213" t="s">
        <v>126</v>
      </c>
      <c r="K37" s="213"/>
      <c r="L37" s="213" t="s">
        <v>126</v>
      </c>
      <c r="P37"/>
    </row>
    <row r="38" spans="1:16" ht="19.5" customHeight="1">
      <c r="A38" s="26"/>
      <c r="B38" s="66">
        <f t="shared" si="1"/>
        <v>29</v>
      </c>
      <c r="C38" s="88">
        <v>114</v>
      </c>
      <c r="D38" s="73" t="s">
        <v>238</v>
      </c>
      <c r="E38" s="74" t="s">
        <v>239</v>
      </c>
      <c r="F38" s="74" t="s">
        <v>57</v>
      </c>
      <c r="G38" s="22" t="s">
        <v>16</v>
      </c>
      <c r="H38" s="213"/>
      <c r="I38" s="213"/>
      <c r="J38" s="213" t="s">
        <v>126</v>
      </c>
      <c r="K38" s="213" t="s">
        <v>126</v>
      </c>
      <c r="L38" s="213"/>
      <c r="P38"/>
    </row>
    <row r="39" spans="1:16" ht="19.5" customHeight="1">
      <c r="A39" s="26"/>
      <c r="B39" s="66">
        <f t="shared" si="1"/>
        <v>30</v>
      </c>
      <c r="C39" s="88">
        <v>162</v>
      </c>
      <c r="D39" s="73" t="s">
        <v>116</v>
      </c>
      <c r="E39" s="74" t="s">
        <v>240</v>
      </c>
      <c r="F39" s="74" t="s">
        <v>174</v>
      </c>
      <c r="G39" s="22" t="s">
        <v>16</v>
      </c>
      <c r="H39" s="213" t="s">
        <v>126</v>
      </c>
      <c r="I39" s="213" t="s">
        <v>126</v>
      </c>
      <c r="J39" s="213"/>
      <c r="K39" s="213"/>
      <c r="L39" s="213" t="s">
        <v>126</v>
      </c>
      <c r="P39"/>
    </row>
    <row r="40" spans="1:16" ht="19.5" customHeight="1">
      <c r="A40" s="26"/>
      <c r="B40" s="66">
        <f t="shared" si="1"/>
        <v>31</v>
      </c>
      <c r="C40" s="88">
        <v>163</v>
      </c>
      <c r="D40" s="93" t="s">
        <v>120</v>
      </c>
      <c r="E40" s="24" t="s">
        <v>241</v>
      </c>
      <c r="F40" s="24" t="s">
        <v>175</v>
      </c>
      <c r="G40" s="22" t="s">
        <v>16</v>
      </c>
      <c r="H40" s="213" t="s">
        <v>126</v>
      </c>
      <c r="I40" s="213" t="s">
        <v>126</v>
      </c>
      <c r="J40" s="214"/>
      <c r="K40" s="214"/>
      <c r="L40" s="213" t="s">
        <v>126</v>
      </c>
      <c r="P40"/>
    </row>
    <row r="41" spans="2:16" ht="19.5" customHeight="1">
      <c r="B41" s="66">
        <f t="shared" si="1"/>
        <v>32</v>
      </c>
      <c r="C41" s="88">
        <v>176</v>
      </c>
      <c r="D41" s="23" t="s">
        <v>55</v>
      </c>
      <c r="E41" s="28" t="s">
        <v>65</v>
      </c>
      <c r="F41" s="28" t="s">
        <v>19</v>
      </c>
      <c r="G41" s="22" t="s">
        <v>16</v>
      </c>
      <c r="H41" s="213" t="s">
        <v>126</v>
      </c>
      <c r="I41" s="213" t="s">
        <v>126</v>
      </c>
      <c r="J41" s="213"/>
      <c r="K41" s="213"/>
      <c r="L41" s="213" t="s">
        <v>126</v>
      </c>
      <c r="P41"/>
    </row>
    <row r="42" spans="2:16" ht="19.5" customHeight="1">
      <c r="B42" s="66">
        <f t="shared" si="1"/>
        <v>33</v>
      </c>
      <c r="C42" s="88">
        <v>175</v>
      </c>
      <c r="D42" s="32" t="s">
        <v>15</v>
      </c>
      <c r="E42" s="24" t="s">
        <v>242</v>
      </c>
      <c r="F42" s="24" t="s">
        <v>50</v>
      </c>
      <c r="G42" s="22" t="s">
        <v>16</v>
      </c>
      <c r="H42" s="213" t="s">
        <v>126</v>
      </c>
      <c r="I42" s="213" t="s">
        <v>126</v>
      </c>
      <c r="J42" s="213"/>
      <c r="K42" s="213" t="s">
        <v>126</v>
      </c>
      <c r="L42" s="213"/>
      <c r="P42"/>
    </row>
    <row r="43" spans="2:16" ht="19.5" customHeight="1">
      <c r="B43" s="66">
        <f t="shared" si="1"/>
        <v>34</v>
      </c>
      <c r="C43" s="88">
        <v>145</v>
      </c>
      <c r="D43" s="23" t="s">
        <v>136</v>
      </c>
      <c r="E43" s="28"/>
      <c r="F43" s="28" t="s">
        <v>177</v>
      </c>
      <c r="G43" s="28" t="s">
        <v>137</v>
      </c>
      <c r="H43" s="213" t="s">
        <v>126</v>
      </c>
      <c r="I43" s="213" t="s">
        <v>126</v>
      </c>
      <c r="J43" s="217"/>
      <c r="K43" s="213"/>
      <c r="L43" s="213" t="s">
        <v>126</v>
      </c>
      <c r="P43"/>
    </row>
    <row r="44" spans="2:16" ht="19.5" customHeight="1">
      <c r="B44" s="66">
        <f t="shared" si="1"/>
        <v>35</v>
      </c>
      <c r="C44" s="88">
        <v>179</v>
      </c>
      <c r="D44" s="23" t="s">
        <v>138</v>
      </c>
      <c r="E44" s="24"/>
      <c r="F44" s="28" t="s">
        <v>178</v>
      </c>
      <c r="G44" s="28" t="s">
        <v>137</v>
      </c>
      <c r="H44" s="213" t="s">
        <v>126</v>
      </c>
      <c r="I44" s="213" t="s">
        <v>126</v>
      </c>
      <c r="J44" s="213"/>
      <c r="K44" s="213"/>
      <c r="L44" s="213" t="s">
        <v>126</v>
      </c>
      <c r="P44"/>
    </row>
    <row r="45" spans="2:16" ht="19.5" customHeight="1">
      <c r="B45" s="66">
        <f t="shared" si="1"/>
        <v>36</v>
      </c>
      <c r="C45" s="88">
        <v>180</v>
      </c>
      <c r="D45" s="23" t="s">
        <v>143</v>
      </c>
      <c r="E45" s="28"/>
      <c r="F45" s="28" t="s">
        <v>182</v>
      </c>
      <c r="G45" s="28" t="s">
        <v>137</v>
      </c>
      <c r="H45" s="213" t="s">
        <v>126</v>
      </c>
      <c r="I45" s="213" t="s">
        <v>126</v>
      </c>
      <c r="J45" s="214"/>
      <c r="K45" s="214"/>
      <c r="L45" s="213" t="s">
        <v>126</v>
      </c>
      <c r="P45"/>
    </row>
    <row r="46" spans="2:16" ht="19.5" customHeight="1">
      <c r="B46" s="66">
        <f t="shared" si="1"/>
        <v>37</v>
      </c>
      <c r="C46" s="88">
        <v>184</v>
      </c>
      <c r="D46" s="34" t="s">
        <v>140</v>
      </c>
      <c r="E46" s="74"/>
      <c r="F46" s="28" t="s">
        <v>179</v>
      </c>
      <c r="G46" s="28" t="s">
        <v>137</v>
      </c>
      <c r="H46" s="213" t="s">
        <v>126</v>
      </c>
      <c r="I46" s="213" t="s">
        <v>126</v>
      </c>
      <c r="J46" s="214"/>
      <c r="K46" s="214"/>
      <c r="L46" s="213" t="s">
        <v>126</v>
      </c>
      <c r="P46"/>
    </row>
    <row r="47" spans="2:16" ht="19.5" customHeight="1">
      <c r="B47" s="66">
        <f t="shared" si="1"/>
        <v>38</v>
      </c>
      <c r="C47" s="88">
        <v>116</v>
      </c>
      <c r="D47" s="23" t="s">
        <v>141</v>
      </c>
      <c r="E47" s="28"/>
      <c r="F47" s="28" t="s">
        <v>180</v>
      </c>
      <c r="G47" s="28" t="s">
        <v>137</v>
      </c>
      <c r="H47" s="213"/>
      <c r="I47" s="213" t="s">
        <v>126</v>
      </c>
      <c r="J47" s="213"/>
      <c r="K47" s="213"/>
      <c r="L47" s="213" t="s">
        <v>126</v>
      </c>
      <c r="P47"/>
    </row>
    <row r="48" spans="2:16" ht="19.5" customHeight="1">
      <c r="B48" s="66">
        <f t="shared" si="1"/>
        <v>39</v>
      </c>
      <c r="C48" s="88">
        <v>185</v>
      </c>
      <c r="D48" s="34" t="s">
        <v>142</v>
      </c>
      <c r="E48" s="28"/>
      <c r="F48" s="28" t="s">
        <v>181</v>
      </c>
      <c r="G48" s="28" t="s">
        <v>137</v>
      </c>
      <c r="H48" s="213" t="s">
        <v>126</v>
      </c>
      <c r="I48" s="213" t="s">
        <v>126</v>
      </c>
      <c r="J48" s="214"/>
      <c r="K48" s="214"/>
      <c r="L48" s="213" t="s">
        <v>126</v>
      </c>
      <c r="P48"/>
    </row>
    <row r="49" spans="2:16" ht="19.5" customHeight="1">
      <c r="B49" s="66">
        <f t="shared" si="1"/>
        <v>40</v>
      </c>
      <c r="C49" s="88">
        <v>117</v>
      </c>
      <c r="D49" s="32" t="s">
        <v>149</v>
      </c>
      <c r="E49" s="24" t="s">
        <v>243</v>
      </c>
      <c r="F49" s="24" t="s">
        <v>150</v>
      </c>
      <c r="G49" s="29" t="s">
        <v>108</v>
      </c>
      <c r="H49" s="215"/>
      <c r="I49" s="213" t="s">
        <v>126</v>
      </c>
      <c r="J49" s="215"/>
      <c r="K49" s="215"/>
      <c r="L49" s="213" t="s">
        <v>126</v>
      </c>
      <c r="P49"/>
    </row>
    <row r="50" spans="2:16" ht="19.5" customHeight="1">
      <c r="B50" s="66">
        <f t="shared" si="1"/>
        <v>41</v>
      </c>
      <c r="C50" s="88">
        <v>190</v>
      </c>
      <c r="D50" s="32" t="s">
        <v>151</v>
      </c>
      <c r="E50" s="24" t="s">
        <v>244</v>
      </c>
      <c r="F50" s="24" t="s">
        <v>152</v>
      </c>
      <c r="G50" s="29" t="s">
        <v>108</v>
      </c>
      <c r="H50" s="214"/>
      <c r="I50" s="213" t="s">
        <v>126</v>
      </c>
      <c r="J50" s="215"/>
      <c r="K50" s="215"/>
      <c r="L50" s="213" t="s">
        <v>126</v>
      </c>
      <c r="P50"/>
    </row>
    <row r="51" spans="2:16" ht="19.5" customHeight="1">
      <c r="B51" s="66">
        <f t="shared" si="1"/>
        <v>42</v>
      </c>
      <c r="C51" s="88">
        <v>191</v>
      </c>
      <c r="D51" s="32" t="s">
        <v>153</v>
      </c>
      <c r="E51" s="28" t="s">
        <v>245</v>
      </c>
      <c r="F51" s="28" t="s">
        <v>154</v>
      </c>
      <c r="G51" s="29" t="s">
        <v>108</v>
      </c>
      <c r="H51" s="218"/>
      <c r="I51" s="213" t="s">
        <v>126</v>
      </c>
      <c r="J51" s="215"/>
      <c r="K51" s="215"/>
      <c r="L51" s="213" t="s">
        <v>126</v>
      </c>
      <c r="P51"/>
    </row>
    <row r="52" spans="2:16" ht="19.5" customHeight="1">
      <c r="B52" s="66">
        <f t="shared" si="1"/>
        <v>43</v>
      </c>
      <c r="C52" s="88">
        <v>192</v>
      </c>
      <c r="D52" s="32" t="s">
        <v>155</v>
      </c>
      <c r="E52" s="24" t="s">
        <v>246</v>
      </c>
      <c r="F52" s="24" t="s">
        <v>156</v>
      </c>
      <c r="G52" s="29" t="s">
        <v>108</v>
      </c>
      <c r="H52" s="213"/>
      <c r="I52" s="213" t="s">
        <v>126</v>
      </c>
      <c r="J52" s="215"/>
      <c r="K52" s="215"/>
      <c r="L52" s="213" t="s">
        <v>126</v>
      </c>
      <c r="P52"/>
    </row>
    <row r="53" spans="2:16" ht="19.5" customHeight="1">
      <c r="B53" s="66">
        <f t="shared" si="1"/>
        <v>44</v>
      </c>
      <c r="C53" s="88">
        <v>193</v>
      </c>
      <c r="D53" s="32" t="s">
        <v>157</v>
      </c>
      <c r="E53" s="24" t="s">
        <v>247</v>
      </c>
      <c r="F53" s="24" t="s">
        <v>158</v>
      </c>
      <c r="G53" s="29" t="s">
        <v>108</v>
      </c>
      <c r="H53" s="213"/>
      <c r="I53" s="213" t="s">
        <v>126</v>
      </c>
      <c r="J53" s="215"/>
      <c r="K53" s="215"/>
      <c r="L53" s="213" t="s">
        <v>126</v>
      </c>
      <c r="P53"/>
    </row>
    <row r="54" spans="2:16" ht="19.5" customHeight="1">
      <c r="B54" s="66">
        <f t="shared" si="1"/>
        <v>45</v>
      </c>
      <c r="C54" s="88">
        <v>194</v>
      </c>
      <c r="D54" s="32" t="s">
        <v>248</v>
      </c>
      <c r="E54" s="24" t="s">
        <v>249</v>
      </c>
      <c r="F54" s="24" t="s">
        <v>159</v>
      </c>
      <c r="G54" s="29" t="s">
        <v>108</v>
      </c>
      <c r="H54" s="213"/>
      <c r="I54" s="213" t="s">
        <v>126</v>
      </c>
      <c r="J54" s="215"/>
      <c r="K54" s="215"/>
      <c r="L54" s="213" t="s">
        <v>126</v>
      </c>
      <c r="P54"/>
    </row>
    <row r="55" spans="2:12" ht="15.75">
      <c r="B55" s="35"/>
      <c r="C55" s="129"/>
      <c r="D55" s="4"/>
      <c r="E55" s="97"/>
      <c r="F55" s="37"/>
      <c r="G55" s="38"/>
      <c r="H55" s="39"/>
      <c r="I55" s="40"/>
      <c r="J55" s="40"/>
      <c r="K55" s="40"/>
      <c r="L55" s="40"/>
    </row>
    <row r="56" spans="3:16" ht="13.5" customHeight="1">
      <c r="C56" s="1"/>
      <c r="E56" s="1"/>
      <c r="I56" s="42"/>
      <c r="J56" s="43"/>
      <c r="K56" s="43"/>
      <c r="L56" s="44"/>
      <c r="P56"/>
    </row>
    <row r="57" spans="1:12" ht="14.25" customHeight="1">
      <c r="A57" s="11"/>
      <c r="B57" s="11"/>
      <c r="C57" s="11"/>
      <c r="D57" s="11"/>
      <c r="E57" s="11"/>
      <c r="F57" s="11"/>
      <c r="I57" s="2"/>
      <c r="L57" s="26"/>
    </row>
    <row r="58" spans="1:12" ht="14.25" customHeight="1">
      <c r="A58" s="45"/>
      <c r="B58" s="46"/>
      <c r="C58" s="4"/>
      <c r="D58" s="4"/>
      <c r="E58" s="4"/>
      <c r="F58" s="47"/>
      <c r="H58" s="4"/>
      <c r="J58" s="48"/>
      <c r="K58" s="48"/>
      <c r="L58" s="26"/>
    </row>
    <row r="59" spans="1:12" ht="14.25" customHeight="1">
      <c r="A59" s="3"/>
      <c r="B59" s="3"/>
      <c r="C59" s="3"/>
      <c r="D59" s="3"/>
      <c r="E59" s="3"/>
      <c r="F59" s="3"/>
      <c r="I59" s="2"/>
      <c r="L59" s="26"/>
    </row>
    <row r="60" spans="1:12" ht="14.25" customHeight="1">
      <c r="A60" s="49"/>
      <c r="B60" s="50"/>
      <c r="C60" s="51"/>
      <c r="D60" s="51"/>
      <c r="E60" s="51"/>
      <c r="F60" s="52"/>
      <c r="H60" s="4"/>
      <c r="I60" s="4"/>
      <c r="J60" s="4"/>
      <c r="K60" s="4"/>
      <c r="L60" s="4"/>
    </row>
    <row r="61" spans="1:12" ht="14.25" customHeight="1">
      <c r="A61" s="11"/>
      <c r="B61" s="11"/>
      <c r="C61" s="11"/>
      <c r="D61" s="11"/>
      <c r="E61" s="11"/>
      <c r="F61" s="11"/>
      <c r="H61" s="47"/>
      <c r="I61" s="2"/>
      <c r="L61" s="26"/>
    </row>
    <row r="62" spans="3:12" ht="14.25" customHeight="1">
      <c r="C62" s="53"/>
      <c r="D62" s="54"/>
      <c r="E62" s="54"/>
      <c r="F62" s="2"/>
      <c r="G62" s="2"/>
      <c r="H62" s="3"/>
      <c r="I62" s="3"/>
      <c r="J62" s="3"/>
      <c r="K62" s="3"/>
      <c r="L62" s="3"/>
    </row>
    <row r="63" ht="13.5" customHeight="1">
      <c r="C63" s="11"/>
    </row>
    <row r="64" spans="3:8" ht="15.75">
      <c r="C64" s="53"/>
      <c r="H64" s="3"/>
    </row>
    <row r="65" ht="15.75">
      <c r="C65" s="47"/>
    </row>
  </sheetData>
  <sheetProtection/>
  <mergeCells count="12">
    <mergeCell ref="G8:G9"/>
    <mergeCell ref="B4:L4"/>
    <mergeCell ref="B3:L3"/>
    <mergeCell ref="B6:L6"/>
    <mergeCell ref="B2:L2"/>
    <mergeCell ref="C8:C9"/>
    <mergeCell ref="B1:L1"/>
    <mergeCell ref="H8:L8"/>
    <mergeCell ref="B8:B9"/>
    <mergeCell ref="D8:D9"/>
    <mergeCell ref="E8:E9"/>
    <mergeCell ref="F8:F9"/>
  </mergeCells>
  <printOptions horizontalCentered="1"/>
  <pageMargins left="0.8661417322834646" right="0.1968503937007874" top="0.4330708661417323" bottom="0.31496062992125984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5"/>
  </sheetPr>
  <dimension ref="A1:P53"/>
  <sheetViews>
    <sheetView zoomScaleSheetLayoutView="100" zoomScalePageLayoutView="0" workbookViewId="0" topLeftCell="A28">
      <selection activeCell="D45" sqref="D45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1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8.8515625" style="1" customWidth="1"/>
    <col min="14" max="14" width="7.8515625" style="26" customWidth="1"/>
    <col min="15" max="15" width="2.140625" style="1" customWidth="1"/>
  </cols>
  <sheetData>
    <row r="1" spans="1:15" ht="13.5" customHeight="1">
      <c r="A1" s="5"/>
      <c r="B1" s="57"/>
      <c r="C1" s="57"/>
      <c r="D1" s="283" t="s">
        <v>66</v>
      </c>
      <c r="E1" s="283"/>
      <c r="F1" s="283"/>
      <c r="G1" s="283"/>
      <c r="H1" s="283"/>
      <c r="I1" s="283"/>
      <c r="J1" s="283"/>
      <c r="K1" s="271" t="s">
        <v>147</v>
      </c>
      <c r="L1" s="271"/>
      <c r="M1" s="271"/>
      <c r="N1" s="11"/>
      <c r="O1" s="6"/>
    </row>
    <row r="2" spans="1:15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205</v>
      </c>
      <c r="L2" s="271"/>
      <c r="M2" s="271"/>
      <c r="N2" s="11"/>
      <c r="O2" s="8"/>
    </row>
    <row r="3" spans="1:15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9"/>
    </row>
    <row r="4" spans="1:15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10"/>
    </row>
    <row r="5" spans="1:15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183</v>
      </c>
      <c r="L5" s="271"/>
      <c r="M5" s="271"/>
      <c r="N5" s="271"/>
      <c r="O5" s="10"/>
    </row>
    <row r="6" spans="1:15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184</v>
      </c>
      <c r="L6" s="271"/>
      <c r="M6" s="271"/>
      <c r="N6" s="271"/>
      <c r="O6" s="10"/>
    </row>
    <row r="7" spans="1:15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73" t="s">
        <v>58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5"/>
    </row>
    <row r="10" spans="1:15" ht="13.5" customHeight="1" thickBot="1">
      <c r="A10" s="5"/>
      <c r="B10" s="5"/>
      <c r="C10" s="12"/>
      <c r="D10" s="13"/>
      <c r="E10" s="100"/>
      <c r="F10" s="14"/>
      <c r="G10" s="14"/>
      <c r="H10" s="14"/>
      <c r="I10" s="15"/>
      <c r="J10" s="16"/>
      <c r="K10" s="16"/>
      <c r="L10" s="16"/>
      <c r="M10" s="16"/>
      <c r="N10" s="62"/>
      <c r="O10" s="5"/>
    </row>
    <row r="11" spans="2:14" ht="12.75" customHeight="1">
      <c r="B11" s="262" t="s">
        <v>4</v>
      </c>
      <c r="C11" s="264" t="s">
        <v>5</v>
      </c>
      <c r="D11" s="260" t="s">
        <v>6</v>
      </c>
      <c r="E11" s="269" t="s">
        <v>59</v>
      </c>
      <c r="F11" s="267" t="s">
        <v>7</v>
      </c>
      <c r="G11" s="269" t="s">
        <v>8</v>
      </c>
      <c r="H11" s="260" t="s">
        <v>28</v>
      </c>
      <c r="I11" s="260"/>
      <c r="J11" s="261"/>
      <c r="K11" s="277" t="s">
        <v>29</v>
      </c>
      <c r="L11" s="278"/>
      <c r="M11" s="279" t="s">
        <v>30</v>
      </c>
      <c r="N11" s="281" t="s">
        <v>31</v>
      </c>
    </row>
    <row r="12" spans="2:14" ht="13.5" thickBot="1">
      <c r="B12" s="263"/>
      <c r="C12" s="265"/>
      <c r="D12" s="266"/>
      <c r="E12" s="270"/>
      <c r="F12" s="268"/>
      <c r="G12" s="270"/>
      <c r="H12" s="17">
        <v>1</v>
      </c>
      <c r="I12" s="17">
        <v>2</v>
      </c>
      <c r="J12" s="18">
        <v>3</v>
      </c>
      <c r="K12" s="63">
        <v>1</v>
      </c>
      <c r="L12" s="64">
        <v>2</v>
      </c>
      <c r="M12" s="280"/>
      <c r="N12" s="282"/>
    </row>
    <row r="13" spans="1:15" s="107" customFormat="1" ht="19.5" customHeight="1">
      <c r="A13" s="106"/>
      <c r="B13" s="155">
        <f aca="true" t="shared" si="0" ref="B13:B42">B12+1</f>
        <v>1</v>
      </c>
      <c r="C13" s="166">
        <v>157</v>
      </c>
      <c r="D13" s="172" t="s">
        <v>20</v>
      </c>
      <c r="E13" s="24" t="s">
        <v>234</v>
      </c>
      <c r="F13" s="20" t="s">
        <v>21</v>
      </c>
      <c r="G13" s="88" t="s">
        <v>16</v>
      </c>
      <c r="H13" s="110">
        <v>180</v>
      </c>
      <c r="I13" s="110">
        <v>180</v>
      </c>
      <c r="J13" s="111">
        <v>180</v>
      </c>
      <c r="K13" s="68">
        <v>137</v>
      </c>
      <c r="L13" s="177"/>
      <c r="M13" s="184">
        <f>SUM(H13:K13)</f>
        <v>677</v>
      </c>
      <c r="N13" s="161">
        <f aca="true" t="shared" si="1" ref="N13:N42">RANK(M13,M$13:M$42)</f>
        <v>1</v>
      </c>
      <c r="O13" s="106"/>
    </row>
    <row r="14" spans="1:15" s="107" customFormat="1" ht="19.5" customHeight="1">
      <c r="A14" s="106"/>
      <c r="B14" s="65">
        <f t="shared" si="0"/>
        <v>2</v>
      </c>
      <c r="C14" s="171">
        <v>170</v>
      </c>
      <c r="D14" s="75" t="s">
        <v>119</v>
      </c>
      <c r="E14" s="28" t="s">
        <v>237</v>
      </c>
      <c r="F14" s="28" t="s">
        <v>56</v>
      </c>
      <c r="G14" s="22" t="s">
        <v>16</v>
      </c>
      <c r="H14" s="110">
        <v>180</v>
      </c>
      <c r="I14" s="110">
        <v>180</v>
      </c>
      <c r="J14" s="111">
        <v>180</v>
      </c>
      <c r="K14" s="68">
        <v>134</v>
      </c>
      <c r="L14" s="25"/>
      <c r="M14" s="139">
        <f>SUM(H14:K14)</f>
        <v>674</v>
      </c>
      <c r="N14" s="138">
        <f t="shared" si="1"/>
        <v>2</v>
      </c>
      <c r="O14" s="106"/>
    </row>
    <row r="15" spans="1:15" s="107" customFormat="1" ht="19.5" customHeight="1">
      <c r="A15" s="106"/>
      <c r="B15" s="65">
        <f t="shared" si="0"/>
        <v>3</v>
      </c>
      <c r="C15" s="88">
        <v>113</v>
      </c>
      <c r="D15" s="84" t="s">
        <v>53</v>
      </c>
      <c r="E15" s="169" t="s">
        <v>219</v>
      </c>
      <c r="F15" s="28" t="s">
        <v>54</v>
      </c>
      <c r="G15" s="22" t="s">
        <v>16</v>
      </c>
      <c r="H15" s="110">
        <v>180</v>
      </c>
      <c r="I15" s="113">
        <v>123</v>
      </c>
      <c r="J15" s="114">
        <v>137</v>
      </c>
      <c r="K15" s="68"/>
      <c r="L15" s="25"/>
      <c r="M15" s="139">
        <f aca="true" t="shared" si="2" ref="M15:M42">SUM(H15:J15)</f>
        <v>440</v>
      </c>
      <c r="N15" s="138">
        <f t="shared" si="1"/>
        <v>3</v>
      </c>
      <c r="O15" s="106"/>
    </row>
    <row r="16" spans="2:14" ht="19.5" customHeight="1">
      <c r="B16" s="65">
        <f t="shared" si="0"/>
        <v>4</v>
      </c>
      <c r="C16" s="88">
        <v>119</v>
      </c>
      <c r="D16" s="73" t="s">
        <v>130</v>
      </c>
      <c r="E16" s="74" t="s">
        <v>194</v>
      </c>
      <c r="F16" s="74" t="s">
        <v>176</v>
      </c>
      <c r="G16" s="22" t="s">
        <v>16</v>
      </c>
      <c r="H16" s="110">
        <v>180</v>
      </c>
      <c r="I16" s="113">
        <v>172</v>
      </c>
      <c r="J16" s="114">
        <v>87</v>
      </c>
      <c r="K16" s="68"/>
      <c r="L16" s="25"/>
      <c r="M16" s="139">
        <f t="shared" si="2"/>
        <v>439</v>
      </c>
      <c r="N16" s="139">
        <f t="shared" si="1"/>
        <v>4</v>
      </c>
    </row>
    <row r="17" spans="2:14" ht="19.5" customHeight="1">
      <c r="B17" s="65">
        <f t="shared" si="0"/>
        <v>5</v>
      </c>
      <c r="C17" s="88">
        <v>102</v>
      </c>
      <c r="D17" s="173" t="s">
        <v>102</v>
      </c>
      <c r="E17" s="167">
        <v>21769</v>
      </c>
      <c r="F17" s="168" t="s">
        <v>131</v>
      </c>
      <c r="G17" s="22" t="s">
        <v>16</v>
      </c>
      <c r="H17" s="113">
        <v>115</v>
      </c>
      <c r="I17" s="113">
        <v>129</v>
      </c>
      <c r="J17" s="111">
        <v>180</v>
      </c>
      <c r="K17" s="112"/>
      <c r="L17" s="109"/>
      <c r="M17" s="139">
        <f t="shared" si="2"/>
        <v>424</v>
      </c>
      <c r="N17" s="178">
        <f t="shared" si="1"/>
        <v>5</v>
      </c>
    </row>
    <row r="18" spans="2:14" ht="19.5" customHeight="1">
      <c r="B18" s="65">
        <f t="shared" si="0"/>
        <v>6</v>
      </c>
      <c r="C18" s="88">
        <v>109</v>
      </c>
      <c r="D18" s="32" t="s">
        <v>111</v>
      </c>
      <c r="E18" s="24" t="s">
        <v>190</v>
      </c>
      <c r="F18" s="24" t="s">
        <v>63</v>
      </c>
      <c r="G18" s="29" t="s">
        <v>62</v>
      </c>
      <c r="H18" s="110">
        <v>180</v>
      </c>
      <c r="I18" s="113">
        <v>131</v>
      </c>
      <c r="J18" s="114">
        <v>101</v>
      </c>
      <c r="K18" s="69"/>
      <c r="L18" s="70"/>
      <c r="M18" s="139">
        <f t="shared" si="2"/>
        <v>412</v>
      </c>
      <c r="N18" s="139">
        <f t="shared" si="1"/>
        <v>6</v>
      </c>
    </row>
    <row r="19" spans="2:14" ht="19.5" customHeight="1">
      <c r="B19" s="65">
        <f t="shared" si="0"/>
        <v>7</v>
      </c>
      <c r="C19" s="171">
        <v>171</v>
      </c>
      <c r="D19" s="23" t="s">
        <v>17</v>
      </c>
      <c r="E19" s="28" t="s">
        <v>236</v>
      </c>
      <c r="F19" s="28" t="s">
        <v>18</v>
      </c>
      <c r="G19" s="22" t="s">
        <v>16</v>
      </c>
      <c r="H19" s="110">
        <v>180</v>
      </c>
      <c r="I19" s="113">
        <v>131</v>
      </c>
      <c r="J19" s="114">
        <v>82</v>
      </c>
      <c r="K19" s="68"/>
      <c r="L19" s="25"/>
      <c r="M19" s="139">
        <f t="shared" si="2"/>
        <v>393</v>
      </c>
      <c r="N19" s="139">
        <f t="shared" si="1"/>
        <v>7</v>
      </c>
    </row>
    <row r="20" spans="2:14" ht="19.5" customHeight="1">
      <c r="B20" s="65">
        <f t="shared" si="0"/>
        <v>8</v>
      </c>
      <c r="C20" s="171">
        <v>184</v>
      </c>
      <c r="D20" s="34" t="s">
        <v>140</v>
      </c>
      <c r="E20" s="74"/>
      <c r="F20" s="28" t="s">
        <v>179</v>
      </c>
      <c r="G20" s="28" t="s">
        <v>137</v>
      </c>
      <c r="H20" s="113">
        <v>153</v>
      </c>
      <c r="I20" s="113">
        <v>60</v>
      </c>
      <c r="J20" s="111">
        <v>180</v>
      </c>
      <c r="K20" s="69"/>
      <c r="L20" s="70"/>
      <c r="M20" s="139">
        <f t="shared" si="2"/>
        <v>393</v>
      </c>
      <c r="N20" s="139">
        <f t="shared" si="1"/>
        <v>7</v>
      </c>
    </row>
    <row r="21" spans="2:14" ht="19.5" customHeight="1">
      <c r="B21" s="65">
        <f t="shared" si="0"/>
        <v>9</v>
      </c>
      <c r="C21" s="88">
        <v>103</v>
      </c>
      <c r="D21" s="174" t="s">
        <v>103</v>
      </c>
      <c r="E21" s="24" t="s">
        <v>186</v>
      </c>
      <c r="F21" s="175" t="s">
        <v>104</v>
      </c>
      <c r="G21" s="170" t="s">
        <v>16</v>
      </c>
      <c r="H21" s="113">
        <v>54</v>
      </c>
      <c r="I21" s="110">
        <v>180</v>
      </c>
      <c r="J21" s="114">
        <v>156</v>
      </c>
      <c r="K21" s="115"/>
      <c r="L21" s="67"/>
      <c r="M21" s="139">
        <f t="shared" si="2"/>
        <v>390</v>
      </c>
      <c r="N21" s="139">
        <f t="shared" si="1"/>
        <v>9</v>
      </c>
    </row>
    <row r="22" spans="2:14" ht="19.5" customHeight="1">
      <c r="B22" s="65">
        <f t="shared" si="0"/>
        <v>10</v>
      </c>
      <c r="C22" s="171">
        <v>145</v>
      </c>
      <c r="D22" s="23" t="s">
        <v>136</v>
      </c>
      <c r="E22" s="28"/>
      <c r="F22" s="28" t="s">
        <v>177</v>
      </c>
      <c r="G22" s="169" t="s">
        <v>137</v>
      </c>
      <c r="H22" s="113">
        <v>147</v>
      </c>
      <c r="I22" s="110">
        <v>180</v>
      </c>
      <c r="J22" s="114">
        <v>61</v>
      </c>
      <c r="K22" s="68"/>
      <c r="L22" s="25"/>
      <c r="M22" s="139">
        <f t="shared" si="2"/>
        <v>388</v>
      </c>
      <c r="N22" s="139">
        <f t="shared" si="1"/>
        <v>10</v>
      </c>
    </row>
    <row r="23" spans="2:14" ht="19.5" customHeight="1">
      <c r="B23" s="65">
        <f t="shared" si="0"/>
        <v>11</v>
      </c>
      <c r="C23" s="88">
        <v>118</v>
      </c>
      <c r="D23" s="73" t="s">
        <v>129</v>
      </c>
      <c r="E23" s="74" t="s">
        <v>222</v>
      </c>
      <c r="F23" s="74" t="s">
        <v>221</v>
      </c>
      <c r="G23" s="170" t="s">
        <v>16</v>
      </c>
      <c r="H23" s="113">
        <v>69</v>
      </c>
      <c r="I23" s="110">
        <v>180</v>
      </c>
      <c r="J23" s="114">
        <v>125</v>
      </c>
      <c r="K23" s="68"/>
      <c r="L23" s="25"/>
      <c r="M23" s="139">
        <f t="shared" si="2"/>
        <v>374</v>
      </c>
      <c r="N23" s="139">
        <f t="shared" si="1"/>
        <v>11</v>
      </c>
    </row>
    <row r="24" spans="2:14" ht="19.5" customHeight="1">
      <c r="B24" s="65">
        <f t="shared" si="0"/>
        <v>12</v>
      </c>
      <c r="C24" s="171">
        <v>162</v>
      </c>
      <c r="D24" s="73" t="s">
        <v>116</v>
      </c>
      <c r="E24" s="74" t="s">
        <v>240</v>
      </c>
      <c r="F24" s="74" t="s">
        <v>174</v>
      </c>
      <c r="G24" s="170" t="s">
        <v>16</v>
      </c>
      <c r="H24" s="113">
        <v>66</v>
      </c>
      <c r="I24" s="113">
        <v>91</v>
      </c>
      <c r="J24" s="114">
        <v>108</v>
      </c>
      <c r="K24" s="68"/>
      <c r="L24" s="25"/>
      <c r="M24" s="139">
        <f t="shared" si="2"/>
        <v>265</v>
      </c>
      <c r="N24" s="139">
        <f t="shared" si="1"/>
        <v>12</v>
      </c>
    </row>
    <row r="25" spans="2:14" ht="19.5" customHeight="1">
      <c r="B25" s="65">
        <f t="shared" si="0"/>
        <v>13</v>
      </c>
      <c r="C25" s="171">
        <v>176</v>
      </c>
      <c r="D25" s="23" t="s">
        <v>55</v>
      </c>
      <c r="E25" s="28" t="s">
        <v>65</v>
      </c>
      <c r="F25" s="28" t="s">
        <v>19</v>
      </c>
      <c r="G25" s="170" t="s">
        <v>16</v>
      </c>
      <c r="H25" s="113">
        <v>0</v>
      </c>
      <c r="I25" s="113">
        <v>85</v>
      </c>
      <c r="J25" s="111">
        <v>180</v>
      </c>
      <c r="K25" s="68"/>
      <c r="L25" s="25"/>
      <c r="M25" s="139">
        <f t="shared" si="2"/>
        <v>265</v>
      </c>
      <c r="N25" s="139">
        <f t="shared" si="1"/>
        <v>12</v>
      </c>
    </row>
    <row r="26" spans="2:14" ht="19.5" customHeight="1">
      <c r="B26" s="65">
        <f t="shared" si="0"/>
        <v>14</v>
      </c>
      <c r="C26" s="171">
        <v>175</v>
      </c>
      <c r="D26" s="32" t="s">
        <v>15</v>
      </c>
      <c r="E26" s="24" t="s">
        <v>242</v>
      </c>
      <c r="F26" s="24" t="s">
        <v>50</v>
      </c>
      <c r="G26" s="22" t="s">
        <v>16</v>
      </c>
      <c r="H26" s="113">
        <v>65</v>
      </c>
      <c r="I26" s="113">
        <v>94</v>
      </c>
      <c r="J26" s="114">
        <v>95</v>
      </c>
      <c r="K26" s="68"/>
      <c r="L26" s="25"/>
      <c r="M26" s="139">
        <f t="shared" si="2"/>
        <v>254</v>
      </c>
      <c r="N26" s="139">
        <f t="shared" si="1"/>
        <v>14</v>
      </c>
    </row>
    <row r="27" spans="2:14" ht="19.5" customHeight="1">
      <c r="B27" s="65">
        <f t="shared" si="0"/>
        <v>15</v>
      </c>
      <c r="C27" s="88">
        <v>112</v>
      </c>
      <c r="D27" s="32" t="s">
        <v>118</v>
      </c>
      <c r="E27" s="24" t="s">
        <v>192</v>
      </c>
      <c r="F27" s="24" t="s">
        <v>113</v>
      </c>
      <c r="G27" s="29" t="s">
        <v>62</v>
      </c>
      <c r="H27" s="113">
        <v>0</v>
      </c>
      <c r="I27" s="113">
        <v>35</v>
      </c>
      <c r="J27" s="111">
        <v>180</v>
      </c>
      <c r="K27" s="68"/>
      <c r="L27" s="25"/>
      <c r="M27" s="139">
        <f t="shared" si="2"/>
        <v>215</v>
      </c>
      <c r="N27" s="139">
        <f t="shared" si="1"/>
        <v>15</v>
      </c>
    </row>
    <row r="28" spans="2:14" ht="19.5" customHeight="1">
      <c r="B28" s="65">
        <f t="shared" si="0"/>
        <v>16</v>
      </c>
      <c r="C28" s="88">
        <v>123</v>
      </c>
      <c r="D28" s="23" t="s">
        <v>134</v>
      </c>
      <c r="E28" s="24"/>
      <c r="F28" s="24" t="s">
        <v>135</v>
      </c>
      <c r="G28" s="22" t="s">
        <v>16</v>
      </c>
      <c r="H28" s="113">
        <v>77</v>
      </c>
      <c r="I28" s="113">
        <v>74</v>
      </c>
      <c r="J28" s="114">
        <v>53</v>
      </c>
      <c r="K28" s="68"/>
      <c r="L28" s="25"/>
      <c r="M28" s="139">
        <f t="shared" si="2"/>
        <v>204</v>
      </c>
      <c r="N28" s="139">
        <f t="shared" si="1"/>
        <v>16</v>
      </c>
    </row>
    <row r="29" spans="2:14" ht="19.5" customHeight="1">
      <c r="B29" s="65">
        <f t="shared" si="0"/>
        <v>17</v>
      </c>
      <c r="C29" s="88">
        <v>125</v>
      </c>
      <c r="D29" s="23" t="s">
        <v>67</v>
      </c>
      <c r="E29" s="28" t="s">
        <v>229</v>
      </c>
      <c r="F29" s="28" t="s">
        <v>68</v>
      </c>
      <c r="G29" s="29" t="s">
        <v>16</v>
      </c>
      <c r="H29" s="110">
        <v>180</v>
      </c>
      <c r="I29" s="113">
        <v>0</v>
      </c>
      <c r="J29" s="114">
        <v>0</v>
      </c>
      <c r="K29" s="68"/>
      <c r="L29" s="25"/>
      <c r="M29" s="139">
        <f t="shared" si="2"/>
        <v>180</v>
      </c>
      <c r="N29" s="139">
        <f t="shared" si="1"/>
        <v>17</v>
      </c>
    </row>
    <row r="30" spans="2:14" ht="19.5" customHeight="1">
      <c r="B30" s="65">
        <f t="shared" si="0"/>
        <v>18</v>
      </c>
      <c r="C30" s="88">
        <v>126</v>
      </c>
      <c r="D30" s="23" t="s">
        <v>230</v>
      </c>
      <c r="E30" s="24" t="s">
        <v>231</v>
      </c>
      <c r="F30" s="24" t="s">
        <v>173</v>
      </c>
      <c r="G30" s="29" t="s">
        <v>16</v>
      </c>
      <c r="H30" s="110">
        <v>180</v>
      </c>
      <c r="I30" s="113">
        <v>0</v>
      </c>
      <c r="J30" s="114">
        <v>0</v>
      </c>
      <c r="K30" s="68"/>
      <c r="L30" s="25"/>
      <c r="M30" s="139">
        <f t="shared" si="2"/>
        <v>180</v>
      </c>
      <c r="N30" s="139">
        <f t="shared" si="1"/>
        <v>17</v>
      </c>
    </row>
    <row r="31" spans="2:14" ht="19.5" customHeight="1">
      <c r="B31" s="65">
        <f t="shared" si="0"/>
        <v>19</v>
      </c>
      <c r="C31" s="171">
        <v>163</v>
      </c>
      <c r="D31" s="93" t="s">
        <v>120</v>
      </c>
      <c r="E31" s="24" t="s">
        <v>241</v>
      </c>
      <c r="F31" s="24" t="s">
        <v>175</v>
      </c>
      <c r="G31" s="22" t="s">
        <v>16</v>
      </c>
      <c r="H31" s="110">
        <v>180</v>
      </c>
      <c r="I31" s="113">
        <v>0</v>
      </c>
      <c r="J31" s="114">
        <v>0</v>
      </c>
      <c r="K31" s="68"/>
      <c r="L31" s="25"/>
      <c r="M31" s="139">
        <f t="shared" si="2"/>
        <v>180</v>
      </c>
      <c r="N31" s="139">
        <f t="shared" si="1"/>
        <v>17</v>
      </c>
    </row>
    <row r="32" spans="2:14" ht="19.5" customHeight="1">
      <c r="B32" s="65">
        <f t="shared" si="0"/>
        <v>20</v>
      </c>
      <c r="C32" s="171">
        <v>185</v>
      </c>
      <c r="D32" s="34" t="s">
        <v>142</v>
      </c>
      <c r="E32" s="28"/>
      <c r="F32" s="28" t="s">
        <v>181</v>
      </c>
      <c r="G32" s="28" t="s">
        <v>137</v>
      </c>
      <c r="H32" s="113">
        <v>70</v>
      </c>
      <c r="I32" s="113">
        <v>47</v>
      </c>
      <c r="J32" s="114">
        <v>60</v>
      </c>
      <c r="K32" s="68"/>
      <c r="L32" s="25"/>
      <c r="M32" s="139">
        <f t="shared" si="2"/>
        <v>177</v>
      </c>
      <c r="N32" s="139">
        <f t="shared" si="1"/>
        <v>20</v>
      </c>
    </row>
    <row r="33" spans="2:14" ht="19.5" customHeight="1">
      <c r="B33" s="65">
        <f t="shared" si="0"/>
        <v>21</v>
      </c>
      <c r="C33" s="171">
        <v>179</v>
      </c>
      <c r="D33" s="23" t="s">
        <v>138</v>
      </c>
      <c r="E33" s="24"/>
      <c r="F33" s="28" t="s">
        <v>178</v>
      </c>
      <c r="G33" s="28" t="s">
        <v>137</v>
      </c>
      <c r="H33" s="113">
        <v>0</v>
      </c>
      <c r="I33" s="113">
        <v>103</v>
      </c>
      <c r="J33" s="114">
        <v>55</v>
      </c>
      <c r="K33" s="68"/>
      <c r="L33" s="25"/>
      <c r="M33" s="139">
        <f t="shared" si="2"/>
        <v>158</v>
      </c>
      <c r="N33" s="139">
        <f t="shared" si="1"/>
        <v>21</v>
      </c>
    </row>
    <row r="34" spans="2:14" ht="19.5" customHeight="1">
      <c r="B34" s="65">
        <f t="shared" si="0"/>
        <v>22</v>
      </c>
      <c r="C34" s="171">
        <v>180</v>
      </c>
      <c r="D34" s="23" t="s">
        <v>139</v>
      </c>
      <c r="E34" s="28"/>
      <c r="F34" s="28" t="s">
        <v>182</v>
      </c>
      <c r="G34" s="28" t="s">
        <v>137</v>
      </c>
      <c r="H34" s="113">
        <v>0</v>
      </c>
      <c r="I34" s="113">
        <v>110</v>
      </c>
      <c r="J34" s="114">
        <v>41</v>
      </c>
      <c r="K34" s="68"/>
      <c r="L34" s="25"/>
      <c r="M34" s="139">
        <f t="shared" si="2"/>
        <v>151</v>
      </c>
      <c r="N34" s="139">
        <f t="shared" si="1"/>
        <v>22</v>
      </c>
    </row>
    <row r="35" spans="2:14" ht="19.5" customHeight="1">
      <c r="B35" s="65">
        <f t="shared" si="0"/>
        <v>23</v>
      </c>
      <c r="C35" s="88">
        <v>104</v>
      </c>
      <c r="D35" s="34" t="s">
        <v>187</v>
      </c>
      <c r="E35" s="24" t="s">
        <v>188</v>
      </c>
      <c r="F35" s="28" t="s">
        <v>105</v>
      </c>
      <c r="G35" s="22" t="s">
        <v>16</v>
      </c>
      <c r="H35" s="113">
        <v>146</v>
      </c>
      <c r="I35" s="113">
        <v>0</v>
      </c>
      <c r="J35" s="114">
        <v>0</v>
      </c>
      <c r="K35" s="115"/>
      <c r="L35" s="25"/>
      <c r="M35" s="139">
        <f t="shared" si="2"/>
        <v>146</v>
      </c>
      <c r="N35" s="139">
        <f t="shared" si="1"/>
        <v>23</v>
      </c>
    </row>
    <row r="36" spans="2:14" ht="19.5" customHeight="1">
      <c r="B36" s="65">
        <f t="shared" si="0"/>
        <v>24</v>
      </c>
      <c r="C36" s="88">
        <v>111</v>
      </c>
      <c r="D36" s="34" t="s">
        <v>117</v>
      </c>
      <c r="E36" s="28" t="s">
        <v>191</v>
      </c>
      <c r="F36" s="28" t="s">
        <v>112</v>
      </c>
      <c r="G36" s="29" t="s">
        <v>62</v>
      </c>
      <c r="H36" s="113">
        <v>104</v>
      </c>
      <c r="I36" s="113">
        <v>0</v>
      </c>
      <c r="J36" s="114">
        <v>28</v>
      </c>
      <c r="K36" s="68"/>
      <c r="L36" s="25"/>
      <c r="M36" s="139">
        <f t="shared" si="2"/>
        <v>132</v>
      </c>
      <c r="N36" s="139">
        <f t="shared" si="1"/>
        <v>24</v>
      </c>
    </row>
    <row r="37" spans="2:14" ht="19.5" customHeight="1">
      <c r="B37" s="65">
        <f t="shared" si="0"/>
        <v>25</v>
      </c>
      <c r="C37" s="88">
        <v>100</v>
      </c>
      <c r="D37" s="173" t="s">
        <v>101</v>
      </c>
      <c r="E37" s="167"/>
      <c r="F37" s="176">
        <v>123</v>
      </c>
      <c r="G37" s="22" t="s">
        <v>16</v>
      </c>
      <c r="H37" s="113">
        <v>124</v>
      </c>
      <c r="I37" s="113">
        <v>0</v>
      </c>
      <c r="J37" s="114">
        <v>0</v>
      </c>
      <c r="K37" s="112"/>
      <c r="L37" s="108"/>
      <c r="M37" s="139">
        <f t="shared" si="2"/>
        <v>124</v>
      </c>
      <c r="N37" s="139">
        <f t="shared" si="1"/>
        <v>25</v>
      </c>
    </row>
    <row r="38" spans="2:14" ht="19.5" customHeight="1">
      <c r="B38" s="65">
        <f t="shared" si="0"/>
        <v>26</v>
      </c>
      <c r="C38" s="88">
        <v>122</v>
      </c>
      <c r="D38" s="23" t="s">
        <v>132</v>
      </c>
      <c r="E38" s="24"/>
      <c r="F38" s="24" t="s">
        <v>133</v>
      </c>
      <c r="G38" s="22" t="s">
        <v>16</v>
      </c>
      <c r="H38" s="113">
        <v>33</v>
      </c>
      <c r="I38" s="113">
        <v>57</v>
      </c>
      <c r="J38" s="114">
        <v>0</v>
      </c>
      <c r="K38" s="68"/>
      <c r="L38" s="25"/>
      <c r="M38" s="139">
        <f t="shared" si="2"/>
        <v>90</v>
      </c>
      <c r="N38" s="139">
        <f t="shared" si="1"/>
        <v>26</v>
      </c>
    </row>
    <row r="39" spans="2:14" ht="19.5" customHeight="1">
      <c r="B39" s="65">
        <f t="shared" si="0"/>
        <v>27</v>
      </c>
      <c r="C39" s="88">
        <v>101</v>
      </c>
      <c r="D39" s="23" t="s">
        <v>121</v>
      </c>
      <c r="E39" s="28"/>
      <c r="F39" s="28" t="s">
        <v>122</v>
      </c>
      <c r="G39" s="22" t="s">
        <v>16</v>
      </c>
      <c r="H39" s="113">
        <v>0</v>
      </c>
      <c r="I39" s="113">
        <v>73</v>
      </c>
      <c r="J39" s="114">
        <v>0</v>
      </c>
      <c r="K39" s="112"/>
      <c r="L39" s="108"/>
      <c r="M39" s="139">
        <f t="shared" si="2"/>
        <v>73</v>
      </c>
      <c r="N39" s="139">
        <f t="shared" si="1"/>
        <v>27</v>
      </c>
    </row>
    <row r="40" spans="2:14" ht="19.5" customHeight="1">
      <c r="B40" s="65">
        <f t="shared" si="0"/>
        <v>28</v>
      </c>
      <c r="C40" s="24" t="s">
        <v>145</v>
      </c>
      <c r="D40" s="73" t="s">
        <v>124</v>
      </c>
      <c r="E40" s="74"/>
      <c r="F40" s="74" t="s">
        <v>125</v>
      </c>
      <c r="G40" s="170" t="s">
        <v>16</v>
      </c>
      <c r="H40" s="113">
        <v>0</v>
      </c>
      <c r="I40" s="113">
        <v>65</v>
      </c>
      <c r="J40" s="114">
        <v>0</v>
      </c>
      <c r="K40" s="68"/>
      <c r="L40" s="25"/>
      <c r="M40" s="139">
        <f t="shared" si="2"/>
        <v>65</v>
      </c>
      <c r="N40" s="139">
        <f t="shared" si="1"/>
        <v>28</v>
      </c>
    </row>
    <row r="41" spans="2:14" ht="19.5" customHeight="1">
      <c r="B41" s="65">
        <f t="shared" si="0"/>
        <v>29</v>
      </c>
      <c r="C41" s="24" t="s">
        <v>144</v>
      </c>
      <c r="D41" s="75" t="s">
        <v>193</v>
      </c>
      <c r="E41" s="28"/>
      <c r="F41" s="28" t="s">
        <v>123</v>
      </c>
      <c r="G41" s="170" t="s">
        <v>16</v>
      </c>
      <c r="H41" s="113">
        <v>0</v>
      </c>
      <c r="I41" s="113">
        <v>64</v>
      </c>
      <c r="J41" s="114">
        <v>0</v>
      </c>
      <c r="K41" s="68"/>
      <c r="L41" s="25"/>
      <c r="M41" s="139">
        <f t="shared" si="2"/>
        <v>64</v>
      </c>
      <c r="N41" s="139">
        <f t="shared" si="1"/>
        <v>29</v>
      </c>
    </row>
    <row r="42" spans="2:14" ht="19.5" customHeight="1" thickBot="1">
      <c r="B42" s="179">
        <f t="shared" si="0"/>
        <v>30</v>
      </c>
      <c r="C42" s="30" t="s">
        <v>146</v>
      </c>
      <c r="D42" s="135" t="s">
        <v>127</v>
      </c>
      <c r="E42" s="136" t="s">
        <v>220</v>
      </c>
      <c r="F42" s="136" t="s">
        <v>128</v>
      </c>
      <c r="G42" s="31" t="s">
        <v>16</v>
      </c>
      <c r="H42" s="180">
        <v>0</v>
      </c>
      <c r="I42" s="180">
        <v>0</v>
      </c>
      <c r="J42" s="181">
        <v>62</v>
      </c>
      <c r="K42" s="27"/>
      <c r="L42" s="182"/>
      <c r="M42" s="183">
        <f t="shared" si="2"/>
        <v>62</v>
      </c>
      <c r="N42" s="183">
        <f t="shared" si="1"/>
        <v>30</v>
      </c>
    </row>
    <row r="43" spans="3:14" ht="13.5" customHeight="1">
      <c r="C43" s="1"/>
      <c r="N43" s="1"/>
    </row>
    <row r="44" spans="3:14" ht="13.5" customHeight="1">
      <c r="C44" s="1"/>
      <c r="N44" s="1"/>
    </row>
    <row r="45" spans="3:14" ht="13.5" customHeight="1">
      <c r="C45" s="1"/>
      <c r="N45" s="1"/>
    </row>
    <row r="46" spans="3:14" ht="13.5" customHeight="1">
      <c r="C46" s="1"/>
      <c r="I46" s="42"/>
      <c r="J46" s="43" t="s">
        <v>24</v>
      </c>
      <c r="K46" s="43"/>
      <c r="L46" s="44"/>
      <c r="M46" s="44"/>
      <c r="N46" s="1"/>
    </row>
    <row r="47" spans="1:16" ht="14.25" customHeight="1">
      <c r="A47" s="255" t="s">
        <v>93</v>
      </c>
      <c r="B47" s="255"/>
      <c r="C47" s="255"/>
      <c r="D47" s="255"/>
      <c r="E47" s="255"/>
      <c r="F47" s="255"/>
      <c r="G47" s="256"/>
      <c r="I47" s="2"/>
      <c r="L47" s="26"/>
      <c r="N47" s="1"/>
      <c r="P47" s="1"/>
    </row>
    <row r="48" spans="1:16" ht="14.25" customHeight="1">
      <c r="A48" s="45"/>
      <c r="B48" s="46"/>
      <c r="C48" s="4"/>
      <c r="D48" s="4"/>
      <c r="E48" s="4"/>
      <c r="F48" s="47"/>
      <c r="H48" s="258" t="s">
        <v>261</v>
      </c>
      <c r="I48" s="256"/>
      <c r="J48" s="256"/>
      <c r="K48" s="256"/>
      <c r="L48" s="256"/>
      <c r="M48" s="256"/>
      <c r="N48" s="256"/>
      <c r="O48" s="256"/>
      <c r="P48" s="256"/>
    </row>
    <row r="49" spans="1:16" ht="14.25" customHeight="1">
      <c r="A49" s="257" t="s">
        <v>94</v>
      </c>
      <c r="B49" s="256"/>
      <c r="C49" s="256"/>
      <c r="D49" s="256"/>
      <c r="E49" s="256"/>
      <c r="F49" s="256"/>
      <c r="G49" s="256"/>
      <c r="J49" s="2"/>
      <c r="M49" s="26"/>
      <c r="P49" s="1"/>
    </row>
    <row r="50" spans="1:16" ht="14.25" customHeight="1">
      <c r="A50" s="49"/>
      <c r="B50" s="50"/>
      <c r="C50" s="51"/>
      <c r="D50" s="51"/>
      <c r="E50" s="51"/>
      <c r="F50" s="52"/>
      <c r="H50" s="258" t="s">
        <v>276</v>
      </c>
      <c r="I50" s="256"/>
      <c r="J50" s="256"/>
      <c r="K50" s="256"/>
      <c r="L50" s="256"/>
      <c r="M50" s="256"/>
      <c r="N50" s="256"/>
      <c r="O50" s="256"/>
      <c r="P50" s="256"/>
    </row>
    <row r="51" spans="1:16" ht="14.25" customHeight="1">
      <c r="A51" s="255" t="s">
        <v>277</v>
      </c>
      <c r="B51" s="256"/>
      <c r="C51" s="256"/>
      <c r="D51" s="256"/>
      <c r="E51" s="256"/>
      <c r="F51" s="256"/>
      <c r="G51" s="256"/>
      <c r="I51" s="47"/>
      <c r="J51" s="2"/>
      <c r="M51" s="26"/>
      <c r="P51" s="1"/>
    </row>
    <row r="52" spans="3:16" ht="14.25" customHeight="1">
      <c r="C52" s="53"/>
      <c r="D52" s="54"/>
      <c r="E52" s="54"/>
      <c r="F52" s="2"/>
      <c r="G52" s="2"/>
      <c r="H52" s="257" t="s">
        <v>262</v>
      </c>
      <c r="I52" s="259"/>
      <c r="J52" s="259"/>
      <c r="K52" s="259"/>
      <c r="L52" s="259"/>
      <c r="M52" s="259"/>
      <c r="N52" s="259"/>
      <c r="O52" s="259"/>
      <c r="P52" s="259"/>
    </row>
    <row r="53" spans="3:16" ht="14.25" customHeight="1">
      <c r="C53" s="47"/>
      <c r="D53" s="2"/>
      <c r="E53" s="2"/>
      <c r="F53" s="56"/>
      <c r="G53" s="56"/>
      <c r="H53" s="54"/>
      <c r="P53" s="1"/>
    </row>
  </sheetData>
  <sheetProtection/>
  <mergeCells count="28">
    <mergeCell ref="K11:L11"/>
    <mergeCell ref="M11:M12"/>
    <mergeCell ref="N11:N12"/>
    <mergeCell ref="D1:J1"/>
    <mergeCell ref="K1:M1"/>
    <mergeCell ref="D2:J2"/>
    <mergeCell ref="K2:M2"/>
    <mergeCell ref="D3:J3"/>
    <mergeCell ref="G11:G12"/>
    <mergeCell ref="K5:N5"/>
    <mergeCell ref="K6:N6"/>
    <mergeCell ref="D7:J7"/>
    <mergeCell ref="B9:N9"/>
    <mergeCell ref="D4:J4"/>
    <mergeCell ref="K4:M4"/>
    <mergeCell ref="D6:J6"/>
    <mergeCell ref="H11:J11"/>
    <mergeCell ref="B11:B12"/>
    <mergeCell ref="C11:C12"/>
    <mergeCell ref="D11:D12"/>
    <mergeCell ref="F11:F12"/>
    <mergeCell ref="E11:E12"/>
    <mergeCell ref="A47:G47"/>
    <mergeCell ref="A49:G49"/>
    <mergeCell ref="A51:G51"/>
    <mergeCell ref="H48:P48"/>
    <mergeCell ref="H50:P50"/>
    <mergeCell ref="H52:P52"/>
  </mergeCells>
  <printOptions horizontalCentered="1"/>
  <pageMargins left="0.37" right="0.24" top="0.5905511811023623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15"/>
  </sheetPr>
  <dimension ref="A1:P55"/>
  <sheetViews>
    <sheetView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2" width="4.140625" style="1" customWidth="1"/>
    <col min="3" max="3" width="4.8515625" style="41" customWidth="1"/>
    <col min="4" max="4" width="31.00390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26" customWidth="1"/>
    <col min="14" max="14" width="7.8515625" style="1" customWidth="1"/>
  </cols>
  <sheetData>
    <row r="1" spans="1:15" ht="13.5" customHeight="1">
      <c r="A1" s="5"/>
      <c r="B1" s="57"/>
      <c r="C1" s="57"/>
      <c r="D1" s="276" t="s">
        <v>66</v>
      </c>
      <c r="E1" s="276"/>
      <c r="F1" s="276"/>
      <c r="G1" s="276"/>
      <c r="H1" s="276"/>
      <c r="I1" s="276"/>
      <c r="J1" s="276"/>
      <c r="K1" s="271" t="s">
        <v>209</v>
      </c>
      <c r="L1" s="271"/>
      <c r="M1" s="271"/>
      <c r="N1" s="11"/>
      <c r="O1" s="6"/>
    </row>
    <row r="2" spans="1:15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206</v>
      </c>
      <c r="L2" s="271"/>
      <c r="M2" s="271"/>
      <c r="N2" s="11"/>
      <c r="O2" s="8"/>
    </row>
    <row r="3" spans="1:15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9"/>
    </row>
    <row r="4" spans="1:15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10"/>
    </row>
    <row r="5" spans="1:15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207</v>
      </c>
      <c r="L5" s="271"/>
      <c r="M5" s="271"/>
      <c r="N5" s="271"/>
      <c r="O5" s="10"/>
    </row>
    <row r="6" spans="1:15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185</v>
      </c>
      <c r="L6" s="271"/>
      <c r="M6" s="271"/>
      <c r="N6" s="271"/>
      <c r="O6" s="10"/>
    </row>
    <row r="7" spans="1:15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73" t="s">
        <v>32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5"/>
    </row>
    <row r="10" spans="1:14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2"/>
      <c r="N10" s="5"/>
    </row>
    <row r="11" spans="2:15" ht="12.75" customHeight="1">
      <c r="B11" s="262" t="s">
        <v>4</v>
      </c>
      <c r="C11" s="264" t="s">
        <v>5</v>
      </c>
      <c r="D11" s="260" t="s">
        <v>6</v>
      </c>
      <c r="E11" s="269" t="s">
        <v>59</v>
      </c>
      <c r="F11" s="267" t="s">
        <v>7</v>
      </c>
      <c r="G11" s="269" t="s">
        <v>8</v>
      </c>
      <c r="H11" s="260" t="s">
        <v>28</v>
      </c>
      <c r="I11" s="260"/>
      <c r="J11" s="261"/>
      <c r="K11" s="277" t="s">
        <v>29</v>
      </c>
      <c r="L11" s="278"/>
      <c r="M11" s="279" t="s">
        <v>30</v>
      </c>
      <c r="N11" s="281" t="s">
        <v>31</v>
      </c>
      <c r="O11" s="1"/>
    </row>
    <row r="12" spans="2:15" ht="13.5" thickBot="1">
      <c r="B12" s="263"/>
      <c r="C12" s="265"/>
      <c r="D12" s="266"/>
      <c r="E12" s="270"/>
      <c r="F12" s="268"/>
      <c r="G12" s="270"/>
      <c r="H12" s="17">
        <v>1</v>
      </c>
      <c r="I12" s="17">
        <v>2</v>
      </c>
      <c r="J12" s="18">
        <v>3</v>
      </c>
      <c r="K12" s="63">
        <v>1</v>
      </c>
      <c r="L12" s="64">
        <v>2</v>
      </c>
      <c r="M12" s="280"/>
      <c r="N12" s="282"/>
      <c r="O12" s="1"/>
    </row>
    <row r="13" spans="1:15" s="107" customFormat="1" ht="19.5" customHeight="1">
      <c r="A13" s="106"/>
      <c r="B13" s="155">
        <f aca="true" t="shared" si="0" ref="B13:B46">B12+1</f>
        <v>1</v>
      </c>
      <c r="C13" s="175">
        <v>104</v>
      </c>
      <c r="D13" s="34" t="s">
        <v>187</v>
      </c>
      <c r="E13" s="24" t="s">
        <v>188</v>
      </c>
      <c r="F13" s="33" t="s">
        <v>105</v>
      </c>
      <c r="G13" s="22" t="s">
        <v>16</v>
      </c>
      <c r="H13" s="110">
        <v>180</v>
      </c>
      <c r="I13" s="110">
        <v>180</v>
      </c>
      <c r="J13" s="113">
        <v>155</v>
      </c>
      <c r="K13" s="187"/>
      <c r="L13" s="177"/>
      <c r="M13" s="184">
        <f aca="true" t="shared" si="1" ref="M13:M46">SUM(H13:J13)</f>
        <v>515</v>
      </c>
      <c r="N13" s="137">
        <f aca="true" t="shared" si="2" ref="N13:N46">RANK(M13,M$13:M$46)</f>
        <v>1</v>
      </c>
      <c r="O13" s="106"/>
    </row>
    <row r="14" spans="1:15" s="107" customFormat="1" ht="19.5" customHeight="1">
      <c r="A14" s="106"/>
      <c r="B14" s="65">
        <f t="shared" si="0"/>
        <v>2</v>
      </c>
      <c r="C14" s="88">
        <v>157</v>
      </c>
      <c r="D14" s="93" t="s">
        <v>20</v>
      </c>
      <c r="E14" s="24" t="s">
        <v>234</v>
      </c>
      <c r="F14" s="24" t="s">
        <v>21</v>
      </c>
      <c r="G14" s="88" t="s">
        <v>16</v>
      </c>
      <c r="H14" s="113">
        <v>123</v>
      </c>
      <c r="I14" s="110">
        <v>180</v>
      </c>
      <c r="J14" s="110">
        <v>180</v>
      </c>
      <c r="K14" s="68"/>
      <c r="L14" s="25"/>
      <c r="M14" s="139">
        <f t="shared" si="1"/>
        <v>483</v>
      </c>
      <c r="N14" s="138">
        <f t="shared" si="2"/>
        <v>2</v>
      </c>
      <c r="O14" s="106"/>
    </row>
    <row r="15" spans="1:15" s="107" customFormat="1" ht="19.5" customHeight="1">
      <c r="A15" s="106"/>
      <c r="B15" s="65">
        <f t="shared" si="0"/>
        <v>3</v>
      </c>
      <c r="C15" s="88">
        <v>171</v>
      </c>
      <c r="D15" s="186" t="s">
        <v>17</v>
      </c>
      <c r="E15" s="28" t="s">
        <v>236</v>
      </c>
      <c r="F15" s="28" t="s">
        <v>18</v>
      </c>
      <c r="G15" s="22" t="s">
        <v>16</v>
      </c>
      <c r="H15" s="113">
        <v>100</v>
      </c>
      <c r="I15" s="110">
        <v>180</v>
      </c>
      <c r="J15" s="113">
        <v>174</v>
      </c>
      <c r="K15" s="68"/>
      <c r="L15" s="25"/>
      <c r="M15" s="139">
        <f t="shared" si="1"/>
        <v>454</v>
      </c>
      <c r="N15" s="138">
        <f t="shared" si="2"/>
        <v>3</v>
      </c>
      <c r="O15" s="106"/>
    </row>
    <row r="16" spans="2:15" ht="19.5" customHeight="1">
      <c r="B16" s="65">
        <f t="shared" si="0"/>
        <v>4</v>
      </c>
      <c r="C16" s="88">
        <v>116</v>
      </c>
      <c r="D16" s="23" t="s">
        <v>141</v>
      </c>
      <c r="E16" s="28"/>
      <c r="F16" s="28" t="s">
        <v>180</v>
      </c>
      <c r="G16" s="28" t="s">
        <v>137</v>
      </c>
      <c r="H16" s="113">
        <v>110</v>
      </c>
      <c r="I16" s="113">
        <v>133</v>
      </c>
      <c r="J16" s="110">
        <v>180</v>
      </c>
      <c r="K16" s="68"/>
      <c r="L16" s="25"/>
      <c r="M16" s="139">
        <f t="shared" si="1"/>
        <v>423</v>
      </c>
      <c r="N16" s="139">
        <f t="shared" si="2"/>
        <v>4</v>
      </c>
      <c r="O16" s="1"/>
    </row>
    <row r="17" spans="2:15" ht="19.5" customHeight="1">
      <c r="B17" s="65">
        <f t="shared" si="0"/>
        <v>5</v>
      </c>
      <c r="C17" s="88">
        <v>123</v>
      </c>
      <c r="D17" s="23" t="s">
        <v>134</v>
      </c>
      <c r="E17" s="24"/>
      <c r="F17" s="24" t="s">
        <v>135</v>
      </c>
      <c r="G17" s="22" t="s">
        <v>16</v>
      </c>
      <c r="H17" s="113">
        <v>146</v>
      </c>
      <c r="I17" s="113">
        <v>80</v>
      </c>
      <c r="J17" s="110">
        <v>180</v>
      </c>
      <c r="K17" s="68"/>
      <c r="L17" s="25"/>
      <c r="M17" s="139">
        <f t="shared" si="1"/>
        <v>406</v>
      </c>
      <c r="N17" s="139">
        <f t="shared" si="2"/>
        <v>5</v>
      </c>
      <c r="O17" s="1"/>
    </row>
    <row r="18" spans="2:15" ht="19.5" customHeight="1">
      <c r="B18" s="65">
        <f t="shared" si="0"/>
        <v>6</v>
      </c>
      <c r="C18" s="24">
        <v>103</v>
      </c>
      <c r="D18" s="32" t="s">
        <v>103</v>
      </c>
      <c r="E18" s="24" t="s">
        <v>186</v>
      </c>
      <c r="F18" s="24" t="s">
        <v>104</v>
      </c>
      <c r="G18" s="22" t="s">
        <v>16</v>
      </c>
      <c r="H18" s="113">
        <v>107</v>
      </c>
      <c r="I18" s="113">
        <v>123</v>
      </c>
      <c r="J18" s="113">
        <v>156</v>
      </c>
      <c r="K18" s="21"/>
      <c r="L18" s="67"/>
      <c r="M18" s="139">
        <f t="shared" si="1"/>
        <v>386</v>
      </c>
      <c r="N18" s="139">
        <f t="shared" si="2"/>
        <v>6</v>
      </c>
      <c r="O18" s="1"/>
    </row>
    <row r="19" spans="2:15" ht="19.5" customHeight="1">
      <c r="B19" s="65">
        <f t="shared" si="0"/>
        <v>7</v>
      </c>
      <c r="C19" s="88">
        <v>109</v>
      </c>
      <c r="D19" s="32" t="s">
        <v>111</v>
      </c>
      <c r="E19" s="24" t="s">
        <v>190</v>
      </c>
      <c r="F19" s="24" t="s">
        <v>63</v>
      </c>
      <c r="G19" s="29" t="s">
        <v>62</v>
      </c>
      <c r="H19" s="113">
        <v>78</v>
      </c>
      <c r="I19" s="113">
        <v>128</v>
      </c>
      <c r="J19" s="110">
        <v>180</v>
      </c>
      <c r="K19" s="69"/>
      <c r="L19" s="70"/>
      <c r="M19" s="139">
        <f t="shared" si="1"/>
        <v>386</v>
      </c>
      <c r="N19" s="139">
        <f t="shared" si="2"/>
        <v>6</v>
      </c>
      <c r="O19" s="1"/>
    </row>
    <row r="20" spans="2:15" ht="19.5" customHeight="1">
      <c r="B20" s="65">
        <f t="shared" si="0"/>
        <v>8</v>
      </c>
      <c r="C20" s="88">
        <v>119</v>
      </c>
      <c r="D20" s="73" t="s">
        <v>130</v>
      </c>
      <c r="E20" s="74" t="s">
        <v>194</v>
      </c>
      <c r="F20" s="74" t="s">
        <v>176</v>
      </c>
      <c r="G20" s="22" t="s">
        <v>16</v>
      </c>
      <c r="H20" s="113">
        <v>82</v>
      </c>
      <c r="I20" s="113">
        <v>93</v>
      </c>
      <c r="J20" s="110">
        <v>180</v>
      </c>
      <c r="K20" s="68"/>
      <c r="L20" s="25"/>
      <c r="M20" s="139">
        <f t="shared" si="1"/>
        <v>355</v>
      </c>
      <c r="N20" s="139">
        <f t="shared" si="2"/>
        <v>8</v>
      </c>
      <c r="O20" s="1"/>
    </row>
    <row r="21" spans="2:15" ht="19.5" customHeight="1">
      <c r="B21" s="65">
        <f t="shared" si="0"/>
        <v>9</v>
      </c>
      <c r="C21" s="88">
        <v>111</v>
      </c>
      <c r="D21" s="34" t="s">
        <v>117</v>
      </c>
      <c r="E21" s="28" t="s">
        <v>191</v>
      </c>
      <c r="F21" s="28" t="s">
        <v>112</v>
      </c>
      <c r="G21" s="185" t="s">
        <v>62</v>
      </c>
      <c r="H21" s="113">
        <v>110</v>
      </c>
      <c r="I21" s="113">
        <v>64</v>
      </c>
      <c r="J21" s="110">
        <v>180</v>
      </c>
      <c r="K21" s="68"/>
      <c r="L21" s="25"/>
      <c r="M21" s="139">
        <f t="shared" si="1"/>
        <v>354</v>
      </c>
      <c r="N21" s="139">
        <f t="shared" si="2"/>
        <v>9</v>
      </c>
      <c r="O21" s="1"/>
    </row>
    <row r="22" spans="2:15" ht="19.5" customHeight="1">
      <c r="B22" s="65">
        <f t="shared" si="0"/>
        <v>10</v>
      </c>
      <c r="C22" s="88">
        <v>122</v>
      </c>
      <c r="D22" s="23" t="s">
        <v>132</v>
      </c>
      <c r="E22" s="24"/>
      <c r="F22" s="24" t="s">
        <v>133</v>
      </c>
      <c r="G22" s="170" t="s">
        <v>16</v>
      </c>
      <c r="H22" s="113">
        <v>65</v>
      </c>
      <c r="I22" s="113">
        <v>107</v>
      </c>
      <c r="J22" s="110">
        <v>180</v>
      </c>
      <c r="K22" s="71"/>
      <c r="L22" s="72"/>
      <c r="M22" s="139">
        <f t="shared" si="1"/>
        <v>352</v>
      </c>
      <c r="N22" s="139">
        <f t="shared" si="2"/>
        <v>10</v>
      </c>
      <c r="O22" s="1"/>
    </row>
    <row r="23" spans="2:15" ht="19.5" customHeight="1">
      <c r="B23" s="65">
        <f t="shared" si="0"/>
        <v>11</v>
      </c>
      <c r="C23" s="88">
        <v>126</v>
      </c>
      <c r="D23" s="23" t="s">
        <v>230</v>
      </c>
      <c r="E23" s="24" t="s">
        <v>231</v>
      </c>
      <c r="F23" s="24" t="s">
        <v>173</v>
      </c>
      <c r="G23" s="185" t="s">
        <v>16</v>
      </c>
      <c r="H23" s="113">
        <v>94</v>
      </c>
      <c r="I23" s="113">
        <v>123</v>
      </c>
      <c r="J23" s="113">
        <v>126</v>
      </c>
      <c r="K23" s="71"/>
      <c r="L23" s="72"/>
      <c r="M23" s="139">
        <f t="shared" si="1"/>
        <v>343</v>
      </c>
      <c r="N23" s="139">
        <f t="shared" si="2"/>
        <v>11</v>
      </c>
      <c r="O23" s="1"/>
    </row>
    <row r="24" spans="2:15" ht="19.5" customHeight="1">
      <c r="B24" s="65">
        <f t="shared" si="0"/>
        <v>12</v>
      </c>
      <c r="C24" s="88">
        <v>163</v>
      </c>
      <c r="D24" s="93" t="s">
        <v>120</v>
      </c>
      <c r="E24" s="24" t="s">
        <v>241</v>
      </c>
      <c r="F24" s="24" t="s">
        <v>175</v>
      </c>
      <c r="G24" s="170" t="s">
        <v>16</v>
      </c>
      <c r="H24" s="113">
        <v>104</v>
      </c>
      <c r="I24" s="113">
        <v>75</v>
      </c>
      <c r="J24" s="113">
        <v>145</v>
      </c>
      <c r="K24" s="68"/>
      <c r="L24" s="25"/>
      <c r="M24" s="139">
        <f t="shared" si="1"/>
        <v>324</v>
      </c>
      <c r="N24" s="139">
        <f t="shared" si="2"/>
        <v>12</v>
      </c>
      <c r="O24" s="1"/>
    </row>
    <row r="25" spans="2:15" ht="19.5" customHeight="1">
      <c r="B25" s="65">
        <f t="shared" si="0"/>
        <v>13</v>
      </c>
      <c r="C25" s="88">
        <v>180</v>
      </c>
      <c r="D25" s="23" t="s">
        <v>143</v>
      </c>
      <c r="E25" s="28"/>
      <c r="F25" s="28" t="s">
        <v>182</v>
      </c>
      <c r="G25" s="169" t="s">
        <v>137</v>
      </c>
      <c r="H25" s="113">
        <v>60</v>
      </c>
      <c r="I25" s="113">
        <v>69</v>
      </c>
      <c r="J25" s="110">
        <v>180</v>
      </c>
      <c r="K25" s="68"/>
      <c r="L25" s="25"/>
      <c r="M25" s="139">
        <f t="shared" si="1"/>
        <v>309</v>
      </c>
      <c r="N25" s="139">
        <f t="shared" si="2"/>
        <v>13</v>
      </c>
      <c r="O25" s="1"/>
    </row>
    <row r="26" spans="2:15" ht="19.5" customHeight="1">
      <c r="B26" s="65">
        <f t="shared" si="0"/>
        <v>14</v>
      </c>
      <c r="C26" s="88">
        <v>179</v>
      </c>
      <c r="D26" s="23" t="s">
        <v>138</v>
      </c>
      <c r="E26" s="24"/>
      <c r="F26" s="28" t="s">
        <v>178</v>
      </c>
      <c r="G26" s="28" t="s">
        <v>137</v>
      </c>
      <c r="H26" s="113">
        <v>128</v>
      </c>
      <c r="I26" s="110">
        <v>180</v>
      </c>
      <c r="J26" s="113">
        <v>0</v>
      </c>
      <c r="K26" s="68"/>
      <c r="L26" s="25"/>
      <c r="M26" s="139">
        <f t="shared" si="1"/>
        <v>308</v>
      </c>
      <c r="N26" s="139">
        <f t="shared" si="2"/>
        <v>14</v>
      </c>
      <c r="O26" s="1"/>
    </row>
    <row r="27" spans="2:15" ht="19.5" customHeight="1">
      <c r="B27" s="65">
        <f t="shared" si="0"/>
        <v>15</v>
      </c>
      <c r="C27" s="88">
        <v>118</v>
      </c>
      <c r="D27" s="73" t="s">
        <v>129</v>
      </c>
      <c r="E27" s="74" t="s">
        <v>222</v>
      </c>
      <c r="F27" s="74" t="s">
        <v>221</v>
      </c>
      <c r="G27" s="22" t="s">
        <v>16</v>
      </c>
      <c r="H27" s="113">
        <v>102</v>
      </c>
      <c r="I27" s="113">
        <v>117</v>
      </c>
      <c r="J27" s="113">
        <v>86</v>
      </c>
      <c r="K27" s="68"/>
      <c r="L27" s="25"/>
      <c r="M27" s="139">
        <f t="shared" si="1"/>
        <v>305</v>
      </c>
      <c r="N27" s="139">
        <f t="shared" si="2"/>
        <v>15</v>
      </c>
      <c r="O27" s="1"/>
    </row>
    <row r="28" spans="2:15" ht="19.5" customHeight="1">
      <c r="B28" s="65">
        <f t="shared" si="0"/>
        <v>16</v>
      </c>
      <c r="C28" s="88">
        <v>117</v>
      </c>
      <c r="D28" s="32" t="s">
        <v>149</v>
      </c>
      <c r="E28" s="24" t="s">
        <v>243</v>
      </c>
      <c r="F28" s="24" t="s">
        <v>150</v>
      </c>
      <c r="G28" s="29" t="s">
        <v>108</v>
      </c>
      <c r="H28" s="110">
        <v>180</v>
      </c>
      <c r="I28" s="113">
        <v>0</v>
      </c>
      <c r="J28" s="113">
        <v>110</v>
      </c>
      <c r="K28" s="68"/>
      <c r="L28" s="25"/>
      <c r="M28" s="139">
        <f t="shared" si="1"/>
        <v>290</v>
      </c>
      <c r="N28" s="139">
        <f t="shared" si="2"/>
        <v>16</v>
      </c>
      <c r="O28" s="1"/>
    </row>
    <row r="29" spans="2:15" ht="19.5" customHeight="1">
      <c r="B29" s="65">
        <f t="shared" si="0"/>
        <v>17</v>
      </c>
      <c r="C29" s="88">
        <v>190</v>
      </c>
      <c r="D29" s="32" t="s">
        <v>151</v>
      </c>
      <c r="E29" s="24" t="s">
        <v>244</v>
      </c>
      <c r="F29" s="24" t="s">
        <v>152</v>
      </c>
      <c r="G29" s="29" t="s">
        <v>108</v>
      </c>
      <c r="H29" s="113">
        <v>81</v>
      </c>
      <c r="I29" s="113">
        <v>103</v>
      </c>
      <c r="J29" s="113">
        <v>93</v>
      </c>
      <c r="K29" s="21"/>
      <c r="L29" s="67"/>
      <c r="M29" s="139">
        <f t="shared" si="1"/>
        <v>277</v>
      </c>
      <c r="N29" s="139">
        <f t="shared" si="2"/>
        <v>17</v>
      </c>
      <c r="O29" s="1"/>
    </row>
    <row r="30" spans="2:15" ht="19.5" customHeight="1">
      <c r="B30" s="65">
        <f t="shared" si="0"/>
        <v>18</v>
      </c>
      <c r="C30" s="88">
        <v>175</v>
      </c>
      <c r="D30" s="32" t="s">
        <v>15</v>
      </c>
      <c r="E30" s="24" t="s">
        <v>242</v>
      </c>
      <c r="F30" s="24" t="s">
        <v>50</v>
      </c>
      <c r="G30" s="22" t="s">
        <v>16</v>
      </c>
      <c r="H30" s="113">
        <v>72</v>
      </c>
      <c r="I30" s="113">
        <v>88</v>
      </c>
      <c r="J30" s="113">
        <v>109</v>
      </c>
      <c r="K30" s="68"/>
      <c r="L30" s="25"/>
      <c r="M30" s="139">
        <f t="shared" si="1"/>
        <v>269</v>
      </c>
      <c r="N30" s="139">
        <f t="shared" si="2"/>
        <v>18</v>
      </c>
      <c r="O30" s="1"/>
    </row>
    <row r="31" spans="2:15" ht="19.5" customHeight="1">
      <c r="B31" s="65">
        <f t="shared" si="0"/>
        <v>19</v>
      </c>
      <c r="C31" s="24">
        <v>100</v>
      </c>
      <c r="D31" s="173" t="s">
        <v>101</v>
      </c>
      <c r="E31" s="167"/>
      <c r="F31" s="176">
        <v>123</v>
      </c>
      <c r="G31" s="22" t="s">
        <v>16</v>
      </c>
      <c r="H31" s="113">
        <v>72</v>
      </c>
      <c r="I31" s="113">
        <v>76</v>
      </c>
      <c r="J31" s="113">
        <v>107</v>
      </c>
      <c r="K31" s="116"/>
      <c r="L31" s="108"/>
      <c r="M31" s="139">
        <f t="shared" si="1"/>
        <v>255</v>
      </c>
      <c r="N31" s="139">
        <f t="shared" si="2"/>
        <v>19</v>
      </c>
      <c r="O31" s="1"/>
    </row>
    <row r="32" spans="2:15" ht="19.5" customHeight="1">
      <c r="B32" s="65">
        <f t="shared" si="0"/>
        <v>20</v>
      </c>
      <c r="C32" s="88">
        <v>176</v>
      </c>
      <c r="D32" s="23" t="s">
        <v>55</v>
      </c>
      <c r="E32" s="28" t="s">
        <v>65</v>
      </c>
      <c r="F32" s="28" t="s">
        <v>19</v>
      </c>
      <c r="G32" s="22" t="s">
        <v>16</v>
      </c>
      <c r="H32" s="113">
        <v>100</v>
      </c>
      <c r="I32" s="113">
        <v>68</v>
      </c>
      <c r="J32" s="113">
        <v>82</v>
      </c>
      <c r="K32" s="68"/>
      <c r="L32" s="25"/>
      <c r="M32" s="139">
        <f t="shared" si="1"/>
        <v>250</v>
      </c>
      <c r="N32" s="139">
        <f t="shared" si="2"/>
        <v>20</v>
      </c>
      <c r="O32" s="1"/>
    </row>
    <row r="33" spans="2:15" ht="19.5" customHeight="1">
      <c r="B33" s="65">
        <f t="shared" si="0"/>
        <v>21</v>
      </c>
      <c r="C33" s="88">
        <v>188</v>
      </c>
      <c r="D33" s="73" t="s">
        <v>124</v>
      </c>
      <c r="E33" s="74"/>
      <c r="F33" s="74" t="s">
        <v>125</v>
      </c>
      <c r="G33" s="22" t="s">
        <v>16</v>
      </c>
      <c r="H33" s="113">
        <v>63</v>
      </c>
      <c r="I33" s="113">
        <v>113</v>
      </c>
      <c r="J33" s="113">
        <v>73</v>
      </c>
      <c r="K33" s="68"/>
      <c r="L33" s="25"/>
      <c r="M33" s="139">
        <f t="shared" si="1"/>
        <v>249</v>
      </c>
      <c r="N33" s="139">
        <f t="shared" si="2"/>
        <v>21</v>
      </c>
      <c r="O33" s="1"/>
    </row>
    <row r="34" spans="2:15" ht="19.5" customHeight="1">
      <c r="B34" s="65">
        <f t="shared" si="0"/>
        <v>22</v>
      </c>
      <c r="C34" s="88">
        <v>125</v>
      </c>
      <c r="D34" s="23" t="s">
        <v>67</v>
      </c>
      <c r="E34" s="28" t="s">
        <v>229</v>
      </c>
      <c r="F34" s="28" t="s">
        <v>68</v>
      </c>
      <c r="G34" s="29" t="s">
        <v>16</v>
      </c>
      <c r="H34" s="113">
        <v>67</v>
      </c>
      <c r="I34" s="113">
        <v>115</v>
      </c>
      <c r="J34" s="113">
        <v>60</v>
      </c>
      <c r="K34" s="71"/>
      <c r="L34" s="72"/>
      <c r="M34" s="139">
        <f t="shared" si="1"/>
        <v>242</v>
      </c>
      <c r="N34" s="139">
        <f t="shared" si="2"/>
        <v>22</v>
      </c>
      <c r="O34" s="1"/>
    </row>
    <row r="35" spans="2:15" ht="19.5" customHeight="1">
      <c r="B35" s="65">
        <f t="shared" si="0"/>
        <v>23</v>
      </c>
      <c r="C35" s="88">
        <v>162</v>
      </c>
      <c r="D35" s="73" t="s">
        <v>116</v>
      </c>
      <c r="E35" s="74" t="s">
        <v>240</v>
      </c>
      <c r="F35" s="74" t="s">
        <v>174</v>
      </c>
      <c r="G35" s="22" t="s">
        <v>16</v>
      </c>
      <c r="H35" s="110">
        <v>180</v>
      </c>
      <c r="I35" s="113">
        <v>0</v>
      </c>
      <c r="J35" s="113">
        <v>62</v>
      </c>
      <c r="K35" s="68"/>
      <c r="L35" s="25"/>
      <c r="M35" s="139">
        <f t="shared" si="1"/>
        <v>242</v>
      </c>
      <c r="N35" s="139">
        <f t="shared" si="2"/>
        <v>22</v>
      </c>
      <c r="O35" s="1"/>
    </row>
    <row r="36" spans="2:15" ht="19.5" customHeight="1">
      <c r="B36" s="65">
        <f t="shared" si="0"/>
        <v>24</v>
      </c>
      <c r="C36" s="88">
        <v>170</v>
      </c>
      <c r="D36" s="75" t="s">
        <v>119</v>
      </c>
      <c r="E36" s="28" t="s">
        <v>237</v>
      </c>
      <c r="F36" s="28" t="s">
        <v>56</v>
      </c>
      <c r="G36" s="22" t="s">
        <v>16</v>
      </c>
      <c r="H36" s="110">
        <v>180</v>
      </c>
      <c r="I36" s="113">
        <v>60</v>
      </c>
      <c r="J36" s="113">
        <v>0</v>
      </c>
      <c r="K36" s="68"/>
      <c r="L36" s="25"/>
      <c r="M36" s="139">
        <f t="shared" si="1"/>
        <v>240</v>
      </c>
      <c r="N36" s="139">
        <f t="shared" si="2"/>
        <v>24</v>
      </c>
      <c r="O36" s="1"/>
    </row>
    <row r="37" spans="2:15" ht="19.5" customHeight="1">
      <c r="B37" s="65">
        <f t="shared" si="0"/>
        <v>25</v>
      </c>
      <c r="C37" s="24">
        <v>102</v>
      </c>
      <c r="D37" s="173" t="s">
        <v>102</v>
      </c>
      <c r="E37" s="167">
        <v>21769</v>
      </c>
      <c r="F37" s="168" t="s">
        <v>131</v>
      </c>
      <c r="G37" s="22" t="s">
        <v>16</v>
      </c>
      <c r="H37" s="113">
        <v>71</v>
      </c>
      <c r="I37" s="113">
        <v>0</v>
      </c>
      <c r="J37" s="113">
        <v>153</v>
      </c>
      <c r="K37" s="117"/>
      <c r="L37" s="109"/>
      <c r="M37" s="139">
        <f t="shared" si="1"/>
        <v>224</v>
      </c>
      <c r="N37" s="139">
        <f t="shared" si="2"/>
        <v>25</v>
      </c>
      <c r="O37" s="1"/>
    </row>
    <row r="38" spans="2:15" ht="19.5" customHeight="1">
      <c r="B38" s="65">
        <f t="shared" si="0"/>
        <v>26</v>
      </c>
      <c r="C38" s="88">
        <v>192</v>
      </c>
      <c r="D38" s="32" t="s">
        <v>155</v>
      </c>
      <c r="E38" s="24" t="s">
        <v>246</v>
      </c>
      <c r="F38" s="24" t="s">
        <v>156</v>
      </c>
      <c r="G38" s="29" t="s">
        <v>108</v>
      </c>
      <c r="H38" s="113">
        <v>65</v>
      </c>
      <c r="I38" s="113">
        <v>50</v>
      </c>
      <c r="J38" s="113">
        <v>83</v>
      </c>
      <c r="K38" s="68"/>
      <c r="L38" s="25"/>
      <c r="M38" s="139">
        <f t="shared" si="1"/>
        <v>198</v>
      </c>
      <c r="N38" s="139">
        <f t="shared" si="2"/>
        <v>26</v>
      </c>
      <c r="O38" s="1"/>
    </row>
    <row r="39" spans="2:15" ht="19.5" customHeight="1">
      <c r="B39" s="65">
        <f t="shared" si="0"/>
        <v>27</v>
      </c>
      <c r="C39" s="88">
        <v>112</v>
      </c>
      <c r="D39" s="32" t="s">
        <v>118</v>
      </c>
      <c r="E39" s="24" t="s">
        <v>192</v>
      </c>
      <c r="F39" s="24" t="s">
        <v>113</v>
      </c>
      <c r="G39" s="29" t="s">
        <v>62</v>
      </c>
      <c r="H39" s="113">
        <v>58</v>
      </c>
      <c r="I39" s="113">
        <v>56</v>
      </c>
      <c r="J39" s="113">
        <v>58</v>
      </c>
      <c r="K39" s="68"/>
      <c r="L39" s="25"/>
      <c r="M39" s="139">
        <f t="shared" si="1"/>
        <v>172</v>
      </c>
      <c r="N39" s="139">
        <f t="shared" si="2"/>
        <v>27</v>
      </c>
      <c r="O39" s="1"/>
    </row>
    <row r="40" spans="2:15" ht="19.5" customHeight="1">
      <c r="B40" s="65">
        <f t="shared" si="0"/>
        <v>28</v>
      </c>
      <c r="C40" s="88">
        <v>185</v>
      </c>
      <c r="D40" s="34" t="s">
        <v>142</v>
      </c>
      <c r="E40" s="28"/>
      <c r="F40" s="28" t="s">
        <v>181</v>
      </c>
      <c r="G40" s="28" t="s">
        <v>137</v>
      </c>
      <c r="H40" s="113">
        <v>101</v>
      </c>
      <c r="I40" s="113">
        <v>64</v>
      </c>
      <c r="J40" s="113">
        <v>0</v>
      </c>
      <c r="K40" s="68"/>
      <c r="L40" s="25"/>
      <c r="M40" s="139">
        <f t="shared" si="1"/>
        <v>165</v>
      </c>
      <c r="N40" s="139">
        <f t="shared" si="2"/>
        <v>28</v>
      </c>
      <c r="O40" s="1"/>
    </row>
    <row r="41" spans="2:15" ht="19.5" customHeight="1">
      <c r="B41" s="65">
        <f t="shared" si="0"/>
        <v>29</v>
      </c>
      <c r="C41" s="88">
        <v>145</v>
      </c>
      <c r="D41" s="23" t="s">
        <v>136</v>
      </c>
      <c r="E41" s="28"/>
      <c r="F41" s="28" t="s">
        <v>177</v>
      </c>
      <c r="G41" s="28" t="s">
        <v>137</v>
      </c>
      <c r="H41" s="113">
        <v>75</v>
      </c>
      <c r="I41" s="113">
        <v>58</v>
      </c>
      <c r="J41" s="113">
        <v>0</v>
      </c>
      <c r="K41" s="68"/>
      <c r="L41" s="25"/>
      <c r="M41" s="139">
        <f t="shared" si="1"/>
        <v>133</v>
      </c>
      <c r="N41" s="139">
        <f t="shared" si="2"/>
        <v>29</v>
      </c>
      <c r="O41" s="1"/>
    </row>
    <row r="42" spans="2:15" ht="19.5" customHeight="1">
      <c r="B42" s="65">
        <f t="shared" si="0"/>
        <v>30</v>
      </c>
      <c r="C42" s="88">
        <v>184</v>
      </c>
      <c r="D42" s="34" t="s">
        <v>140</v>
      </c>
      <c r="E42" s="74"/>
      <c r="F42" s="28" t="s">
        <v>179</v>
      </c>
      <c r="G42" s="28" t="s">
        <v>137</v>
      </c>
      <c r="H42" s="113">
        <v>62</v>
      </c>
      <c r="I42" s="113">
        <v>0</v>
      </c>
      <c r="J42" s="113">
        <v>0</v>
      </c>
      <c r="K42" s="69"/>
      <c r="L42" s="70"/>
      <c r="M42" s="139">
        <f t="shared" si="1"/>
        <v>62</v>
      </c>
      <c r="N42" s="139">
        <f t="shared" si="2"/>
        <v>30</v>
      </c>
      <c r="O42" s="1"/>
    </row>
    <row r="43" spans="2:15" ht="19.5" customHeight="1">
      <c r="B43" s="65">
        <f t="shared" si="0"/>
        <v>31</v>
      </c>
      <c r="C43" s="88">
        <v>191</v>
      </c>
      <c r="D43" s="32" t="s">
        <v>153</v>
      </c>
      <c r="E43" s="28" t="s">
        <v>245</v>
      </c>
      <c r="F43" s="28" t="s">
        <v>154</v>
      </c>
      <c r="G43" s="29" t="s">
        <v>108</v>
      </c>
      <c r="H43" s="113">
        <v>62</v>
      </c>
      <c r="I43" s="113">
        <v>0</v>
      </c>
      <c r="J43" s="113">
        <v>0</v>
      </c>
      <c r="K43" s="71"/>
      <c r="L43" s="72"/>
      <c r="M43" s="139">
        <f t="shared" si="1"/>
        <v>62</v>
      </c>
      <c r="N43" s="139">
        <f t="shared" si="2"/>
        <v>30</v>
      </c>
      <c r="O43" s="1"/>
    </row>
    <row r="44" spans="2:15" ht="19.5" customHeight="1">
      <c r="B44" s="65">
        <f t="shared" si="0"/>
        <v>32</v>
      </c>
      <c r="C44" s="88">
        <v>193</v>
      </c>
      <c r="D44" s="32" t="s">
        <v>157</v>
      </c>
      <c r="E44" s="24"/>
      <c r="F44" s="24" t="s">
        <v>158</v>
      </c>
      <c r="G44" s="29" t="s">
        <v>108</v>
      </c>
      <c r="H44" s="113">
        <v>0</v>
      </c>
      <c r="I44" s="113">
        <v>58</v>
      </c>
      <c r="J44" s="113">
        <v>0</v>
      </c>
      <c r="K44" s="69"/>
      <c r="L44" s="70"/>
      <c r="M44" s="139">
        <f t="shared" si="1"/>
        <v>58</v>
      </c>
      <c r="N44" s="139">
        <f t="shared" si="2"/>
        <v>32</v>
      </c>
      <c r="O44" s="1"/>
    </row>
    <row r="45" spans="2:15" ht="19.5" customHeight="1">
      <c r="B45" s="65">
        <f t="shared" si="0"/>
        <v>33</v>
      </c>
      <c r="C45" s="88">
        <v>194</v>
      </c>
      <c r="D45" s="32" t="s">
        <v>248</v>
      </c>
      <c r="E45" s="24" t="s">
        <v>249</v>
      </c>
      <c r="F45" s="24" t="s">
        <v>159</v>
      </c>
      <c r="G45" s="29" t="s">
        <v>108</v>
      </c>
      <c r="H45" s="113">
        <v>26</v>
      </c>
      <c r="I45" s="113">
        <v>0</v>
      </c>
      <c r="J45" s="113">
        <v>0</v>
      </c>
      <c r="K45" s="68"/>
      <c r="L45" s="25"/>
      <c r="M45" s="139">
        <f t="shared" si="1"/>
        <v>26</v>
      </c>
      <c r="N45" s="139">
        <f t="shared" si="2"/>
        <v>33</v>
      </c>
      <c r="O45" s="1"/>
    </row>
    <row r="46" spans="2:15" ht="19.5" customHeight="1">
      <c r="B46" s="65">
        <f t="shared" si="0"/>
        <v>34</v>
      </c>
      <c r="C46" s="24">
        <v>101</v>
      </c>
      <c r="D46" s="23" t="s">
        <v>121</v>
      </c>
      <c r="E46" s="28"/>
      <c r="F46" s="28" t="s">
        <v>122</v>
      </c>
      <c r="G46" s="22" t="s">
        <v>16</v>
      </c>
      <c r="H46" s="113">
        <v>0</v>
      </c>
      <c r="I46" s="113">
        <v>0</v>
      </c>
      <c r="J46" s="113">
        <v>0</v>
      </c>
      <c r="K46" s="116"/>
      <c r="L46" s="108"/>
      <c r="M46" s="139">
        <f t="shared" si="1"/>
        <v>0</v>
      </c>
      <c r="N46" s="139">
        <f t="shared" si="2"/>
        <v>34</v>
      </c>
      <c r="O46" s="1"/>
    </row>
    <row r="47" spans="2:15" ht="15.75">
      <c r="B47" s="35"/>
      <c r="C47" s="37"/>
      <c r="D47" s="186"/>
      <c r="E47" s="85"/>
      <c r="F47" s="85"/>
      <c r="G47" s="38"/>
      <c r="H47" s="201"/>
      <c r="I47" s="201"/>
      <c r="J47" s="201"/>
      <c r="K47" s="87"/>
      <c r="L47" s="87"/>
      <c r="M47" s="35"/>
      <c r="N47" s="87"/>
      <c r="O47" s="1"/>
    </row>
    <row r="48" ht="13.5" customHeight="1"/>
    <row r="49" spans="3:15" ht="13.5" customHeight="1">
      <c r="C49" s="1"/>
      <c r="I49" s="42"/>
      <c r="J49" s="43" t="s">
        <v>24</v>
      </c>
      <c r="K49" s="43"/>
      <c r="L49" s="44"/>
      <c r="M49" s="44"/>
      <c r="O49" s="1"/>
    </row>
    <row r="50" spans="1:16" ht="14.25" customHeight="1">
      <c r="A50" s="255" t="s">
        <v>263</v>
      </c>
      <c r="B50" s="256"/>
      <c r="C50" s="256"/>
      <c r="D50" s="256"/>
      <c r="E50" s="256"/>
      <c r="F50" s="256"/>
      <c r="G50" s="256"/>
      <c r="I50" s="2"/>
      <c r="L50" s="26"/>
      <c r="M50" s="1"/>
      <c r="O50" s="1"/>
      <c r="P50" s="1"/>
    </row>
    <row r="51" spans="1:16" ht="14.25" customHeight="1">
      <c r="A51" s="45"/>
      <c r="B51" s="46"/>
      <c r="C51" s="4"/>
      <c r="D51" s="4"/>
      <c r="E51" s="4"/>
      <c r="F51" s="47"/>
      <c r="G51" s="258" t="s">
        <v>266</v>
      </c>
      <c r="H51" s="256"/>
      <c r="I51" s="256"/>
      <c r="J51" s="256"/>
      <c r="K51" s="256"/>
      <c r="L51" s="256"/>
      <c r="M51" s="256"/>
      <c r="N51" s="256"/>
      <c r="O51" s="256"/>
      <c r="P51" s="1"/>
    </row>
    <row r="52" spans="1:16" ht="14.25" customHeight="1">
      <c r="A52" s="257" t="s">
        <v>264</v>
      </c>
      <c r="B52" s="256"/>
      <c r="C52" s="256"/>
      <c r="D52" s="256"/>
      <c r="E52" s="256"/>
      <c r="F52" s="256"/>
      <c r="G52" s="256"/>
      <c r="I52" s="2"/>
      <c r="L52" s="26"/>
      <c r="O52" s="1"/>
      <c r="P52" s="1"/>
    </row>
    <row r="53" spans="1:16" ht="14.25" customHeight="1">
      <c r="A53" s="49"/>
      <c r="B53" s="50"/>
      <c r="C53" s="51"/>
      <c r="D53" s="51"/>
      <c r="E53" s="51"/>
      <c r="F53" s="52"/>
      <c r="G53" s="258" t="s">
        <v>267</v>
      </c>
      <c r="H53" s="256"/>
      <c r="I53" s="256"/>
      <c r="J53" s="256"/>
      <c r="K53" s="256"/>
      <c r="L53" s="256"/>
      <c r="M53" s="256"/>
      <c r="N53" s="256"/>
      <c r="O53" s="256"/>
      <c r="P53" s="1"/>
    </row>
    <row r="54" spans="1:16" ht="14.25" customHeight="1">
      <c r="A54" s="255" t="s">
        <v>265</v>
      </c>
      <c r="B54" s="256"/>
      <c r="C54" s="256"/>
      <c r="D54" s="256"/>
      <c r="E54" s="256"/>
      <c r="F54" s="256"/>
      <c r="G54" s="256"/>
      <c r="H54" s="47"/>
      <c r="I54" s="2"/>
      <c r="L54" s="26"/>
      <c r="O54" s="1"/>
      <c r="P54" s="1"/>
    </row>
    <row r="55" spans="3:16" ht="14.25" customHeight="1">
      <c r="C55" s="53"/>
      <c r="D55" s="54"/>
      <c r="E55" s="54"/>
      <c r="F55" s="2"/>
      <c r="G55" s="257" t="s">
        <v>268</v>
      </c>
      <c r="H55" s="256"/>
      <c r="I55" s="256"/>
      <c r="J55" s="256"/>
      <c r="K55" s="256"/>
      <c r="L55" s="256"/>
      <c r="M55" s="256"/>
      <c r="N55" s="256"/>
      <c r="O55" s="256"/>
      <c r="P55" s="1"/>
    </row>
  </sheetData>
  <sheetProtection/>
  <mergeCells count="28">
    <mergeCell ref="K6:N6"/>
    <mergeCell ref="D7:J7"/>
    <mergeCell ref="M11:M12"/>
    <mergeCell ref="B9:N9"/>
    <mergeCell ref="G11:G12"/>
    <mergeCell ref="H11:J11"/>
    <mergeCell ref="K11:L11"/>
    <mergeCell ref="B11:B12"/>
    <mergeCell ref="K4:M4"/>
    <mergeCell ref="K5:N5"/>
    <mergeCell ref="D6:J6"/>
    <mergeCell ref="A50:G50"/>
    <mergeCell ref="A52:G52"/>
    <mergeCell ref="A54:G54"/>
    <mergeCell ref="C11:C12"/>
    <mergeCell ref="N11:N12"/>
    <mergeCell ref="D11:D12"/>
    <mergeCell ref="E11:E12"/>
    <mergeCell ref="G51:O51"/>
    <mergeCell ref="G53:O53"/>
    <mergeCell ref="G55:O55"/>
    <mergeCell ref="D1:J1"/>
    <mergeCell ref="K1:M1"/>
    <mergeCell ref="D2:J2"/>
    <mergeCell ref="K2:M2"/>
    <mergeCell ref="F11:F12"/>
    <mergeCell ref="D3:J3"/>
    <mergeCell ref="D4:J4"/>
  </mergeCells>
  <printOptions horizontalCentered="1"/>
  <pageMargins left="0.1968503937007874" right="0.1968503937007874" top="0.46" bottom="0.1968503937007874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15"/>
  </sheetPr>
  <dimension ref="A1:O65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1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8" width="20.140625" style="1" customWidth="1"/>
    <col min="9" max="9" width="8.8515625" style="1" customWidth="1"/>
    <col min="10" max="11" width="5.7109375" style="1" customWidth="1"/>
    <col min="12" max="13" width="7.8515625" style="1" customWidth="1"/>
    <col min="14" max="14" width="7.8515625" style="26" customWidth="1"/>
  </cols>
  <sheetData>
    <row r="1" spans="1:15" ht="13.5" customHeight="1">
      <c r="A1" s="5"/>
      <c r="B1" s="57"/>
      <c r="C1" s="57"/>
      <c r="D1" s="276" t="s">
        <v>66</v>
      </c>
      <c r="E1" s="276"/>
      <c r="F1" s="276"/>
      <c r="G1" s="276"/>
      <c r="H1" s="276"/>
      <c r="I1" s="276"/>
      <c r="J1" s="276"/>
      <c r="K1" s="271" t="s">
        <v>209</v>
      </c>
      <c r="L1" s="271"/>
      <c r="M1" s="271"/>
      <c r="N1" s="11"/>
      <c r="O1" s="6"/>
    </row>
    <row r="2" spans="1:15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208</v>
      </c>
      <c r="L2" s="271"/>
      <c r="M2" s="271"/>
      <c r="N2" s="11"/>
      <c r="O2" s="8"/>
    </row>
    <row r="3" spans="1:15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9"/>
    </row>
    <row r="4" spans="1:15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10"/>
    </row>
    <row r="5" spans="1:15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202</v>
      </c>
      <c r="L5" s="271"/>
      <c r="M5" s="271"/>
      <c r="N5" s="271"/>
      <c r="O5" s="10"/>
    </row>
    <row r="6" spans="1:15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185</v>
      </c>
      <c r="L6" s="271"/>
      <c r="M6" s="271"/>
      <c r="N6" s="271"/>
      <c r="O6" s="10"/>
    </row>
    <row r="7" spans="1:15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73" t="s">
        <v>33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5"/>
    </row>
    <row r="10" spans="1:14" ht="13.5" customHeight="1" thickBot="1">
      <c r="A10" s="5"/>
      <c r="B10" s="5"/>
      <c r="C10" s="12"/>
      <c r="D10" s="13"/>
      <c r="E10" s="100"/>
      <c r="F10" s="14"/>
      <c r="G10" s="14"/>
      <c r="H10" s="14"/>
      <c r="I10" s="15"/>
      <c r="J10" s="16"/>
      <c r="K10" s="16"/>
      <c r="L10" s="16"/>
      <c r="M10" s="16"/>
      <c r="N10" s="62"/>
    </row>
    <row r="11" spans="2:14" ht="15" customHeight="1">
      <c r="B11" s="262" t="s">
        <v>4</v>
      </c>
      <c r="C11" s="264" t="s">
        <v>5</v>
      </c>
      <c r="D11" s="260" t="s">
        <v>6</v>
      </c>
      <c r="E11" s="269" t="s">
        <v>59</v>
      </c>
      <c r="F11" s="267" t="s">
        <v>7</v>
      </c>
      <c r="G11" s="269" t="s">
        <v>8</v>
      </c>
      <c r="H11" s="269" t="s">
        <v>34</v>
      </c>
      <c r="I11" s="286" t="s">
        <v>35</v>
      </c>
      <c r="J11" s="261" t="s">
        <v>28</v>
      </c>
      <c r="K11" s="288"/>
      <c r="L11" s="289" t="s">
        <v>36</v>
      </c>
      <c r="M11" s="291" t="s">
        <v>30</v>
      </c>
      <c r="N11" s="281" t="s">
        <v>31</v>
      </c>
    </row>
    <row r="12" spans="2:14" ht="15.75" customHeight="1" thickBot="1">
      <c r="B12" s="263"/>
      <c r="C12" s="265"/>
      <c r="D12" s="266"/>
      <c r="E12" s="270"/>
      <c r="F12" s="268"/>
      <c r="G12" s="270"/>
      <c r="H12" s="270"/>
      <c r="I12" s="287"/>
      <c r="J12" s="17">
        <v>1</v>
      </c>
      <c r="K12" s="17">
        <v>2</v>
      </c>
      <c r="L12" s="290"/>
      <c r="M12" s="292"/>
      <c r="N12" s="282"/>
    </row>
    <row r="13" spans="1:14" s="122" customFormat="1" ht="19.5" customHeight="1">
      <c r="A13" s="120"/>
      <c r="B13" s="19">
        <f aca="true" t="shared" si="0" ref="B13:B28">B12+1</f>
        <v>1</v>
      </c>
      <c r="C13" s="166">
        <v>113</v>
      </c>
      <c r="D13" s="84" t="s">
        <v>53</v>
      </c>
      <c r="E13" s="169" t="s">
        <v>219</v>
      </c>
      <c r="F13" s="33" t="s">
        <v>54</v>
      </c>
      <c r="G13" s="22" t="s">
        <v>16</v>
      </c>
      <c r="H13" s="104" t="s">
        <v>166</v>
      </c>
      <c r="I13" s="103">
        <v>522</v>
      </c>
      <c r="J13" s="105">
        <v>190</v>
      </c>
      <c r="K13" s="121"/>
      <c r="L13" s="192">
        <v>190</v>
      </c>
      <c r="M13" s="141">
        <f>IF(L13&gt;0,I13+L13,IF(J13="CE",I13,0))</f>
        <v>712</v>
      </c>
      <c r="N13" s="137">
        <f aca="true" t="shared" si="1" ref="N13:N28">RANK(M13,M$13:M$28)</f>
        <v>1</v>
      </c>
    </row>
    <row r="14" spans="1:14" s="122" customFormat="1" ht="19.5" customHeight="1">
      <c r="A14" s="120"/>
      <c r="B14" s="21">
        <f t="shared" si="0"/>
        <v>2</v>
      </c>
      <c r="C14" s="88">
        <v>102</v>
      </c>
      <c r="D14" s="173" t="s">
        <v>102</v>
      </c>
      <c r="E14" s="167">
        <v>21769</v>
      </c>
      <c r="F14" s="168" t="s">
        <v>131</v>
      </c>
      <c r="G14" s="22" t="s">
        <v>16</v>
      </c>
      <c r="H14" s="104" t="s">
        <v>162</v>
      </c>
      <c r="I14" s="103">
        <v>399</v>
      </c>
      <c r="J14" s="103">
        <v>87</v>
      </c>
      <c r="K14" s="121"/>
      <c r="L14" s="156">
        <v>87</v>
      </c>
      <c r="M14" s="141">
        <f aca="true" t="shared" si="2" ref="M14:M28">IF(L14&gt;0,I14+L14,IF(J14="CE",I14,0))</f>
        <v>486</v>
      </c>
      <c r="N14" s="138">
        <f t="shared" si="1"/>
        <v>2</v>
      </c>
    </row>
    <row r="15" spans="1:14" s="122" customFormat="1" ht="19.5" customHeight="1">
      <c r="A15" s="120"/>
      <c r="B15" s="21">
        <f t="shared" si="0"/>
        <v>3</v>
      </c>
      <c r="C15" s="88">
        <v>170</v>
      </c>
      <c r="D15" s="84" t="s">
        <v>119</v>
      </c>
      <c r="E15" s="28" t="s">
        <v>237</v>
      </c>
      <c r="F15" s="28" t="s">
        <v>56</v>
      </c>
      <c r="G15" s="22" t="s">
        <v>16</v>
      </c>
      <c r="H15" s="104" t="s">
        <v>170</v>
      </c>
      <c r="I15" s="103">
        <v>374</v>
      </c>
      <c r="J15" s="103">
        <v>103</v>
      </c>
      <c r="K15" s="105"/>
      <c r="L15" s="156">
        <v>103</v>
      </c>
      <c r="M15" s="141">
        <f t="shared" si="2"/>
        <v>477</v>
      </c>
      <c r="N15" s="138">
        <f t="shared" si="1"/>
        <v>3</v>
      </c>
    </row>
    <row r="16" spans="2:14" ht="19.5" customHeight="1">
      <c r="B16" s="21">
        <f t="shared" si="0"/>
        <v>4</v>
      </c>
      <c r="C16" s="88">
        <v>187</v>
      </c>
      <c r="D16" s="75" t="s">
        <v>193</v>
      </c>
      <c r="E16" s="28"/>
      <c r="F16" s="28" t="s">
        <v>123</v>
      </c>
      <c r="G16" s="22" t="s">
        <v>16</v>
      </c>
      <c r="H16" s="104" t="s">
        <v>167</v>
      </c>
      <c r="I16" s="103">
        <v>382</v>
      </c>
      <c r="J16" s="103">
        <v>55</v>
      </c>
      <c r="K16" s="105"/>
      <c r="L16" s="156">
        <v>55</v>
      </c>
      <c r="M16" s="141">
        <f t="shared" si="2"/>
        <v>437</v>
      </c>
      <c r="N16" s="139">
        <f t="shared" si="1"/>
        <v>4</v>
      </c>
    </row>
    <row r="17" spans="2:14" ht="19.5" customHeight="1">
      <c r="B17" s="21">
        <f t="shared" si="0"/>
        <v>5</v>
      </c>
      <c r="C17" s="88">
        <v>111</v>
      </c>
      <c r="D17" s="34" t="s">
        <v>117</v>
      </c>
      <c r="E17" s="28" t="s">
        <v>191</v>
      </c>
      <c r="F17" s="28" t="s">
        <v>112</v>
      </c>
      <c r="G17" s="29" t="s">
        <v>62</v>
      </c>
      <c r="H17" s="104" t="s">
        <v>164</v>
      </c>
      <c r="I17" s="105">
        <v>377</v>
      </c>
      <c r="J17" s="105">
        <v>40</v>
      </c>
      <c r="K17" s="105"/>
      <c r="L17" s="156">
        <v>40</v>
      </c>
      <c r="M17" s="141">
        <f t="shared" si="2"/>
        <v>417</v>
      </c>
      <c r="N17" s="139">
        <f t="shared" si="1"/>
        <v>5</v>
      </c>
    </row>
    <row r="18" spans="2:14" ht="19.5" customHeight="1">
      <c r="B18" s="21">
        <f t="shared" si="0"/>
        <v>6</v>
      </c>
      <c r="C18" s="88">
        <v>114</v>
      </c>
      <c r="D18" s="73" t="s">
        <v>238</v>
      </c>
      <c r="E18" s="74" t="s">
        <v>239</v>
      </c>
      <c r="F18" s="74" t="s">
        <v>57</v>
      </c>
      <c r="G18" s="22" t="s">
        <v>16</v>
      </c>
      <c r="H18" s="104" t="s">
        <v>171</v>
      </c>
      <c r="I18" s="103">
        <v>324</v>
      </c>
      <c r="J18" s="103">
        <v>79</v>
      </c>
      <c r="K18" s="105"/>
      <c r="L18" s="156">
        <v>79</v>
      </c>
      <c r="M18" s="141">
        <f t="shared" si="2"/>
        <v>403</v>
      </c>
      <c r="N18" s="139">
        <f t="shared" si="1"/>
        <v>6</v>
      </c>
    </row>
    <row r="19" spans="2:14" ht="19.5" customHeight="1">
      <c r="B19" s="21">
        <f t="shared" si="0"/>
        <v>7</v>
      </c>
      <c r="C19" s="88">
        <v>186</v>
      </c>
      <c r="D19" s="73" t="s">
        <v>127</v>
      </c>
      <c r="E19" s="74" t="s">
        <v>220</v>
      </c>
      <c r="F19" s="74" t="s">
        <v>128</v>
      </c>
      <c r="G19" s="22" t="s">
        <v>16</v>
      </c>
      <c r="H19" s="104" t="s">
        <v>168</v>
      </c>
      <c r="I19" s="103">
        <v>389</v>
      </c>
      <c r="J19" s="105" t="s">
        <v>196</v>
      </c>
      <c r="K19" s="105"/>
      <c r="L19" s="156">
        <v>0</v>
      </c>
      <c r="M19" s="141">
        <f t="shared" si="2"/>
        <v>389</v>
      </c>
      <c r="N19" s="139">
        <f t="shared" si="1"/>
        <v>7</v>
      </c>
    </row>
    <row r="20" spans="2:14" ht="19.5" customHeight="1">
      <c r="B20" s="21">
        <f t="shared" si="0"/>
        <v>8</v>
      </c>
      <c r="C20" s="88">
        <v>103</v>
      </c>
      <c r="D20" s="32" t="s">
        <v>103</v>
      </c>
      <c r="E20" s="24" t="s">
        <v>186</v>
      </c>
      <c r="F20" s="24" t="s">
        <v>104</v>
      </c>
      <c r="G20" s="22" t="s">
        <v>16</v>
      </c>
      <c r="H20" s="104" t="s">
        <v>162</v>
      </c>
      <c r="I20" s="103">
        <v>389</v>
      </c>
      <c r="J20" s="105" t="s">
        <v>196</v>
      </c>
      <c r="K20" s="105"/>
      <c r="L20" s="156">
        <v>0</v>
      </c>
      <c r="M20" s="141">
        <f t="shared" si="2"/>
        <v>389</v>
      </c>
      <c r="N20" s="139">
        <f t="shared" si="1"/>
        <v>7</v>
      </c>
    </row>
    <row r="21" spans="2:14" ht="19.5" customHeight="1">
      <c r="B21" s="21">
        <f t="shared" si="0"/>
        <v>9</v>
      </c>
      <c r="C21" s="88">
        <v>112</v>
      </c>
      <c r="D21" s="32" t="s">
        <v>118</v>
      </c>
      <c r="E21" s="24" t="s">
        <v>192</v>
      </c>
      <c r="F21" s="24" t="s">
        <v>113</v>
      </c>
      <c r="G21" s="29" t="s">
        <v>62</v>
      </c>
      <c r="H21" s="104" t="s">
        <v>165</v>
      </c>
      <c r="I21" s="103">
        <v>334</v>
      </c>
      <c r="J21" s="103">
        <v>34</v>
      </c>
      <c r="K21" s="105"/>
      <c r="L21" s="156">
        <v>34</v>
      </c>
      <c r="M21" s="141">
        <f t="shared" si="2"/>
        <v>368</v>
      </c>
      <c r="N21" s="139">
        <f t="shared" si="1"/>
        <v>9</v>
      </c>
    </row>
    <row r="22" spans="2:14" ht="19.5" customHeight="1">
      <c r="B22" s="21">
        <f t="shared" si="0"/>
        <v>10</v>
      </c>
      <c r="C22" s="88">
        <v>108</v>
      </c>
      <c r="D22" s="222" t="s">
        <v>60</v>
      </c>
      <c r="E22" s="28" t="s">
        <v>189</v>
      </c>
      <c r="F22" s="169" t="s">
        <v>61</v>
      </c>
      <c r="G22" s="185" t="s">
        <v>62</v>
      </c>
      <c r="H22" s="104" t="s">
        <v>163</v>
      </c>
      <c r="I22" s="105">
        <v>485</v>
      </c>
      <c r="J22" s="105">
        <v>0</v>
      </c>
      <c r="K22" s="121"/>
      <c r="L22" s="156">
        <v>0</v>
      </c>
      <c r="M22" s="141">
        <f t="shared" si="2"/>
        <v>0</v>
      </c>
      <c r="N22" s="139">
        <f t="shared" si="1"/>
        <v>10</v>
      </c>
    </row>
    <row r="23" spans="2:14" ht="19.5" customHeight="1">
      <c r="B23" s="21">
        <f t="shared" si="0"/>
        <v>11</v>
      </c>
      <c r="C23" s="88">
        <v>104</v>
      </c>
      <c r="D23" s="34" t="s">
        <v>187</v>
      </c>
      <c r="E23" s="24" t="s">
        <v>188</v>
      </c>
      <c r="F23" s="28" t="s">
        <v>105</v>
      </c>
      <c r="G23" s="170" t="s">
        <v>16</v>
      </c>
      <c r="H23" s="104" t="s">
        <v>162</v>
      </c>
      <c r="I23" s="103">
        <v>387</v>
      </c>
      <c r="J23" s="105">
        <v>0</v>
      </c>
      <c r="K23" s="105"/>
      <c r="L23" s="156">
        <v>0</v>
      </c>
      <c r="M23" s="141">
        <f t="shared" si="2"/>
        <v>0</v>
      </c>
      <c r="N23" s="139">
        <f t="shared" si="1"/>
        <v>10</v>
      </c>
    </row>
    <row r="24" spans="2:14" ht="19.5" customHeight="1">
      <c r="B24" s="21">
        <f t="shared" si="0"/>
        <v>12</v>
      </c>
      <c r="C24" s="88">
        <v>100</v>
      </c>
      <c r="D24" s="173" t="s">
        <v>101</v>
      </c>
      <c r="E24" s="167"/>
      <c r="F24" s="176">
        <v>123</v>
      </c>
      <c r="G24" s="170" t="s">
        <v>16</v>
      </c>
      <c r="H24" s="102" t="s">
        <v>160</v>
      </c>
      <c r="I24" s="105">
        <v>365</v>
      </c>
      <c r="J24" s="105">
        <v>0</v>
      </c>
      <c r="K24" s="105">
        <v>0</v>
      </c>
      <c r="L24" s="156">
        <v>0</v>
      </c>
      <c r="M24" s="141">
        <f t="shared" si="2"/>
        <v>0</v>
      </c>
      <c r="N24" s="139">
        <f t="shared" si="1"/>
        <v>10</v>
      </c>
    </row>
    <row r="25" spans="2:14" ht="19.5" customHeight="1">
      <c r="B25" s="21">
        <f t="shared" si="0"/>
        <v>13</v>
      </c>
      <c r="C25" s="88">
        <v>109</v>
      </c>
      <c r="D25" s="32" t="s">
        <v>111</v>
      </c>
      <c r="E25" s="24" t="s">
        <v>190</v>
      </c>
      <c r="F25" s="24" t="s">
        <v>63</v>
      </c>
      <c r="G25" s="29" t="s">
        <v>62</v>
      </c>
      <c r="H25" s="104" t="s">
        <v>162</v>
      </c>
      <c r="I25" s="103">
        <v>349</v>
      </c>
      <c r="J25" s="103">
        <v>0</v>
      </c>
      <c r="K25" s="105"/>
      <c r="L25" s="156">
        <v>0</v>
      </c>
      <c r="M25" s="141">
        <f t="shared" si="2"/>
        <v>0</v>
      </c>
      <c r="N25" s="139">
        <f t="shared" si="1"/>
        <v>10</v>
      </c>
    </row>
    <row r="26" spans="2:14" ht="19.5" customHeight="1">
      <c r="B26" s="21">
        <f t="shared" si="0"/>
        <v>14</v>
      </c>
      <c r="C26" s="88">
        <v>171</v>
      </c>
      <c r="D26" s="23" t="s">
        <v>17</v>
      </c>
      <c r="E26" s="28" t="s">
        <v>236</v>
      </c>
      <c r="F26" s="28" t="s">
        <v>18</v>
      </c>
      <c r="G26" s="22" t="s">
        <v>16</v>
      </c>
      <c r="H26" s="104" t="s">
        <v>169</v>
      </c>
      <c r="I26" s="103">
        <v>348</v>
      </c>
      <c r="J26" s="103">
        <v>0</v>
      </c>
      <c r="K26" s="105"/>
      <c r="L26" s="156">
        <v>0</v>
      </c>
      <c r="M26" s="141">
        <f t="shared" si="2"/>
        <v>0</v>
      </c>
      <c r="N26" s="139">
        <f t="shared" si="1"/>
        <v>10</v>
      </c>
    </row>
    <row r="27" spans="2:14" ht="19.5" customHeight="1">
      <c r="B27" s="21">
        <f t="shared" si="0"/>
        <v>15</v>
      </c>
      <c r="C27" s="88">
        <v>122</v>
      </c>
      <c r="D27" s="23" t="s">
        <v>132</v>
      </c>
      <c r="E27" s="24"/>
      <c r="F27" s="24" t="s">
        <v>133</v>
      </c>
      <c r="G27" s="22" t="s">
        <v>16</v>
      </c>
      <c r="H27" s="104" t="s">
        <v>161</v>
      </c>
      <c r="I27" s="221" t="s">
        <v>272</v>
      </c>
      <c r="J27" s="103"/>
      <c r="K27" s="105"/>
      <c r="L27" s="156"/>
      <c r="M27" s="141">
        <f t="shared" si="2"/>
        <v>0</v>
      </c>
      <c r="N27" s="139">
        <f t="shared" si="1"/>
        <v>10</v>
      </c>
    </row>
    <row r="28" spans="2:14" ht="19.5" customHeight="1">
      <c r="B28" s="21">
        <f t="shared" si="0"/>
        <v>16</v>
      </c>
      <c r="C28" s="88">
        <v>101</v>
      </c>
      <c r="D28" s="23" t="s">
        <v>121</v>
      </c>
      <c r="E28" s="28"/>
      <c r="F28" s="28" t="s">
        <v>122</v>
      </c>
      <c r="G28" s="170" t="s">
        <v>16</v>
      </c>
      <c r="H28" s="104" t="s">
        <v>161</v>
      </c>
      <c r="I28" s="221" t="s">
        <v>272</v>
      </c>
      <c r="J28" s="103"/>
      <c r="K28" s="105"/>
      <c r="L28" s="156"/>
      <c r="M28" s="141">
        <f t="shared" si="2"/>
        <v>0</v>
      </c>
      <c r="N28" s="139">
        <f t="shared" si="1"/>
        <v>10</v>
      </c>
    </row>
    <row r="30" spans="12:14" ht="12.75">
      <c r="L30" s="76"/>
      <c r="M30" s="76"/>
      <c r="N30" s="76"/>
    </row>
    <row r="31" spans="2:14" ht="15.75">
      <c r="B31" s="255" t="s">
        <v>253</v>
      </c>
      <c r="C31" s="256"/>
      <c r="D31" s="256"/>
      <c r="E31" s="256"/>
      <c r="F31" s="256"/>
      <c r="G31" s="256"/>
      <c r="H31" s="256"/>
      <c r="I31" s="11"/>
      <c r="J31" s="3"/>
      <c r="K31" s="2" t="s">
        <v>24</v>
      </c>
      <c r="L31" s="76"/>
      <c r="M31" s="76"/>
      <c r="N31" s="76"/>
    </row>
    <row r="32" spans="2:11" ht="15.75">
      <c r="B32" s="41"/>
      <c r="C32" s="1"/>
      <c r="K32" s="2"/>
    </row>
    <row r="33" spans="2:15" ht="15.75">
      <c r="B33" s="41"/>
      <c r="C33" s="257" t="s">
        <v>254</v>
      </c>
      <c r="D33" s="257"/>
      <c r="E33" s="257"/>
      <c r="F33" s="257"/>
      <c r="G33" s="257"/>
      <c r="I33" s="258" t="s">
        <v>256</v>
      </c>
      <c r="J33" s="259"/>
      <c r="K33" s="259"/>
      <c r="L33" s="259"/>
      <c r="M33" s="259"/>
      <c r="N33" s="259"/>
      <c r="O33" s="259"/>
    </row>
    <row r="34" spans="2:14" ht="15.75">
      <c r="B34" s="41"/>
      <c r="C34" s="1"/>
      <c r="J34" s="2"/>
      <c r="M34" s="26"/>
      <c r="N34" s="1"/>
    </row>
    <row r="35" spans="2:15" ht="15.75">
      <c r="B35" s="41"/>
      <c r="C35" s="257" t="s">
        <v>255</v>
      </c>
      <c r="D35" s="257"/>
      <c r="E35" s="257"/>
      <c r="F35" s="257"/>
      <c r="G35" s="257"/>
      <c r="I35" s="258" t="s">
        <v>278</v>
      </c>
      <c r="J35" s="259"/>
      <c r="K35" s="259"/>
      <c r="L35" s="259"/>
      <c r="M35" s="259"/>
      <c r="N35" s="259"/>
      <c r="O35" s="259"/>
    </row>
    <row r="36" spans="2:14" ht="15.75">
      <c r="B36" s="53"/>
      <c r="C36" s="54"/>
      <c r="D36" s="2"/>
      <c r="E36" s="2"/>
      <c r="F36" s="2"/>
      <c r="G36" s="55"/>
      <c r="I36" s="47"/>
      <c r="J36" s="2"/>
      <c r="M36" s="26"/>
      <c r="N36" s="1"/>
    </row>
    <row r="37" spans="2:15" ht="15.75">
      <c r="B37" s="255" t="s">
        <v>96</v>
      </c>
      <c r="C37" s="255"/>
      <c r="D37" s="255"/>
      <c r="E37" s="255"/>
      <c r="F37" s="255"/>
      <c r="G37" s="255"/>
      <c r="H37" s="256"/>
      <c r="I37" s="257" t="s">
        <v>257</v>
      </c>
      <c r="J37" s="259"/>
      <c r="K37" s="259"/>
      <c r="L37" s="259"/>
      <c r="M37" s="259"/>
      <c r="N37" s="259"/>
      <c r="O37" s="259"/>
    </row>
    <row r="38" spans="2:14" ht="15.75">
      <c r="B38" s="45"/>
      <c r="C38" s="46"/>
      <c r="D38" s="4"/>
      <c r="E38" s="4"/>
      <c r="F38" s="4"/>
      <c r="G38" s="47"/>
      <c r="L38" s="76"/>
      <c r="M38" s="76"/>
      <c r="N38" s="76"/>
    </row>
    <row r="39" spans="2:14" ht="15.75">
      <c r="B39" s="257" t="s">
        <v>97</v>
      </c>
      <c r="C39" s="256"/>
      <c r="D39" s="256"/>
      <c r="E39" s="256"/>
      <c r="F39" s="256"/>
      <c r="G39" s="256"/>
      <c r="H39" s="256"/>
      <c r="I39" s="11"/>
      <c r="L39" s="76"/>
      <c r="M39" s="76"/>
      <c r="N39" s="76"/>
    </row>
    <row r="40" spans="2:14" ht="15.75">
      <c r="B40" s="49"/>
      <c r="C40" s="50"/>
      <c r="D40" s="51"/>
      <c r="E40" s="51"/>
      <c r="F40" s="51"/>
      <c r="G40" s="52"/>
      <c r="L40" s="76"/>
      <c r="M40" s="76"/>
      <c r="N40" s="76"/>
    </row>
    <row r="41" spans="2:14" ht="15.75">
      <c r="B41" s="255" t="s">
        <v>98</v>
      </c>
      <c r="C41" s="255"/>
      <c r="D41" s="255"/>
      <c r="E41" s="255"/>
      <c r="F41" s="255"/>
      <c r="G41" s="255"/>
      <c r="H41" s="256"/>
      <c r="I41" s="11"/>
      <c r="L41" s="76"/>
      <c r="M41" s="76"/>
      <c r="N41" s="76"/>
    </row>
    <row r="42" spans="12:14" ht="12.75">
      <c r="L42" s="76"/>
      <c r="M42" s="76"/>
      <c r="N42" s="76"/>
    </row>
    <row r="43" spans="12:14" ht="12.75">
      <c r="L43" s="76"/>
      <c r="M43" s="76"/>
      <c r="N43" s="76"/>
    </row>
    <row r="44" spans="12:14" ht="12.75">
      <c r="L44" s="76"/>
      <c r="M44" s="76"/>
      <c r="N44" s="76"/>
    </row>
    <row r="45" spans="12:14" ht="12.75">
      <c r="L45" s="76"/>
      <c r="M45" s="76"/>
      <c r="N45" s="76"/>
    </row>
    <row r="46" spans="12:14" ht="12.75">
      <c r="L46" s="76"/>
      <c r="M46" s="76"/>
      <c r="N46" s="76"/>
    </row>
    <row r="47" spans="12:14" ht="12.75">
      <c r="L47" s="76"/>
      <c r="M47" s="76"/>
      <c r="N47" s="76"/>
    </row>
    <row r="48" spans="12:14" ht="12.75">
      <c r="L48" s="76"/>
      <c r="M48" s="76"/>
      <c r="N48" s="76"/>
    </row>
    <row r="49" spans="12:14" ht="12.75">
      <c r="L49" s="76"/>
      <c r="M49" s="76"/>
      <c r="N49" s="76"/>
    </row>
    <row r="50" spans="12:14" ht="12.75">
      <c r="L50" s="76"/>
      <c r="M50" s="76"/>
      <c r="N50" s="76"/>
    </row>
    <row r="51" spans="12:14" ht="12.75">
      <c r="L51" s="76"/>
      <c r="M51" s="76"/>
      <c r="N51" s="76"/>
    </row>
    <row r="52" spans="12:14" ht="12.75">
      <c r="L52" s="76"/>
      <c r="M52" s="76"/>
      <c r="N52" s="76"/>
    </row>
    <row r="53" spans="12:14" ht="12.75">
      <c r="L53" s="76"/>
      <c r="M53" s="76"/>
      <c r="N53" s="76"/>
    </row>
    <row r="54" spans="12:14" ht="12.75">
      <c r="L54" s="76"/>
      <c r="M54" s="76"/>
      <c r="N54" s="76"/>
    </row>
    <row r="55" spans="12:14" ht="12.75">
      <c r="L55" s="76"/>
      <c r="M55" s="76"/>
      <c r="N55" s="76"/>
    </row>
    <row r="56" spans="12:14" ht="12.75">
      <c r="L56" s="76"/>
      <c r="M56" s="76"/>
      <c r="N56" s="76"/>
    </row>
    <row r="57" spans="12:14" ht="12.75">
      <c r="L57" s="76"/>
      <c r="M57" s="76"/>
      <c r="N57" s="76"/>
    </row>
    <row r="58" spans="12:14" ht="12.75">
      <c r="L58" s="76"/>
      <c r="M58" s="76"/>
      <c r="N58" s="76"/>
    </row>
    <row r="59" ht="12.75">
      <c r="M59" s="26"/>
    </row>
    <row r="60" ht="12.75">
      <c r="M60" s="26"/>
    </row>
    <row r="61" ht="12.75">
      <c r="M61" s="26"/>
    </row>
    <row r="62" ht="12.75">
      <c r="M62" s="26"/>
    </row>
    <row r="63" ht="15.75">
      <c r="M63" s="4"/>
    </row>
    <row r="64" ht="12.75">
      <c r="M64" s="26"/>
    </row>
    <row r="65" ht="12.75">
      <c r="M65" s="26"/>
    </row>
  </sheetData>
  <sheetProtection/>
  <mergeCells count="33">
    <mergeCell ref="B39:H39"/>
    <mergeCell ref="B37:H37"/>
    <mergeCell ref="B41:H41"/>
    <mergeCell ref="I33:O33"/>
    <mergeCell ref="I35:O35"/>
    <mergeCell ref="I37:O37"/>
    <mergeCell ref="B31:H31"/>
    <mergeCell ref="C33:G33"/>
    <mergeCell ref="C35:G35"/>
    <mergeCell ref="K6:N6"/>
    <mergeCell ref="D7:J7"/>
    <mergeCell ref="B11:B12"/>
    <mergeCell ref="C11:C12"/>
    <mergeCell ref="D11:D12"/>
    <mergeCell ref="F11:F12"/>
    <mergeCell ref="G11:G12"/>
    <mergeCell ref="E11:E12"/>
    <mergeCell ref="B9:N9"/>
    <mergeCell ref="D6:J6"/>
    <mergeCell ref="H11:H12"/>
    <mergeCell ref="I11:I12"/>
    <mergeCell ref="J11:K11"/>
    <mergeCell ref="L11:L12"/>
    <mergeCell ref="M11:M12"/>
    <mergeCell ref="N11:N12"/>
    <mergeCell ref="D3:J3"/>
    <mergeCell ref="D4:J4"/>
    <mergeCell ref="K4:M4"/>
    <mergeCell ref="K5:N5"/>
    <mergeCell ref="D1:J1"/>
    <mergeCell ref="K1:M1"/>
    <mergeCell ref="D2:J2"/>
    <mergeCell ref="K2:M2"/>
  </mergeCells>
  <printOptions horizontalCentered="1"/>
  <pageMargins left="0.4724409448818898" right="0.1968503937007874" top="0.35433070866141736" bottom="0.1968503937007874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15"/>
  </sheetPr>
  <dimension ref="A1:P70"/>
  <sheetViews>
    <sheetView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1" customWidth="1"/>
    <col min="4" max="4" width="26.00390625" style="1" customWidth="1"/>
    <col min="5" max="5" width="7.421875" style="1" customWidth="1"/>
    <col min="6" max="6" width="9.140625" style="1" customWidth="1"/>
    <col min="7" max="7" width="10.28125" style="1" customWidth="1"/>
    <col min="8" max="10" width="8.57421875" style="1" customWidth="1"/>
    <col min="11" max="11" width="9.28125" style="1" customWidth="1"/>
    <col min="12" max="13" width="7.8515625" style="1" customWidth="1"/>
    <col min="14" max="14" width="7.8515625" style="26" customWidth="1"/>
    <col min="15" max="15" width="2.140625" style="1" customWidth="1"/>
  </cols>
  <sheetData>
    <row r="1" spans="1:15" ht="13.5" customHeight="1">
      <c r="A1" s="5"/>
      <c r="B1" s="57"/>
      <c r="C1" s="57"/>
      <c r="D1" s="276" t="s">
        <v>66</v>
      </c>
      <c r="E1" s="276"/>
      <c r="F1" s="276"/>
      <c r="G1" s="276"/>
      <c r="H1" s="276"/>
      <c r="I1" s="276"/>
      <c r="J1" s="276"/>
      <c r="K1" s="271" t="s">
        <v>209</v>
      </c>
      <c r="L1" s="271"/>
      <c r="M1" s="271"/>
      <c r="N1" s="11"/>
      <c r="O1" s="6"/>
    </row>
    <row r="2" spans="1:15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210</v>
      </c>
      <c r="L2" s="271"/>
      <c r="M2" s="271"/>
      <c r="N2" s="11"/>
      <c r="O2" s="8"/>
    </row>
    <row r="3" spans="1:15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9"/>
    </row>
    <row r="4" spans="1:15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10"/>
    </row>
    <row r="5" spans="1:15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211</v>
      </c>
      <c r="L5" s="271"/>
      <c r="M5" s="271"/>
      <c r="N5" s="271"/>
      <c r="O5" s="10"/>
    </row>
    <row r="6" spans="1:15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204</v>
      </c>
      <c r="L6" s="271"/>
      <c r="M6" s="271"/>
      <c r="N6" s="271"/>
      <c r="O6" s="10"/>
    </row>
    <row r="7" spans="1:15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9"/>
    </row>
    <row r="8" spans="1:15" ht="1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47.25" customHeight="1">
      <c r="A9" s="5"/>
      <c r="B9" s="293" t="s">
        <v>37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5"/>
    </row>
    <row r="10" spans="1:15" ht="18.75" customHeight="1" thickBot="1">
      <c r="A10" s="5"/>
      <c r="B10" s="5"/>
      <c r="C10" s="12"/>
      <c r="D10" s="13"/>
      <c r="E10" s="100"/>
      <c r="F10" s="14"/>
      <c r="G10" s="14"/>
      <c r="H10" s="14"/>
      <c r="I10" s="15"/>
      <c r="J10" s="16"/>
      <c r="K10" s="16"/>
      <c r="L10" s="16"/>
      <c r="M10" s="16"/>
      <c r="N10" s="62"/>
      <c r="O10" s="5"/>
    </row>
    <row r="11" spans="2:14" ht="17.25" customHeight="1">
      <c r="B11" s="262" t="s">
        <v>4</v>
      </c>
      <c r="C11" s="264" t="s">
        <v>5</v>
      </c>
      <c r="D11" s="260" t="s">
        <v>6</v>
      </c>
      <c r="E11" s="269" t="s">
        <v>59</v>
      </c>
      <c r="F11" s="267" t="s">
        <v>7</v>
      </c>
      <c r="G11" s="269" t="s">
        <v>8</v>
      </c>
      <c r="H11" s="260" t="s">
        <v>28</v>
      </c>
      <c r="I11" s="260"/>
      <c r="J11" s="260"/>
      <c r="K11" s="294" t="s">
        <v>64</v>
      </c>
      <c r="L11" s="289" t="s">
        <v>38</v>
      </c>
      <c r="M11" s="291" t="s">
        <v>30</v>
      </c>
      <c r="N11" s="281" t="s">
        <v>31</v>
      </c>
    </row>
    <row r="12" spans="2:14" ht="30" customHeight="1" thickBot="1">
      <c r="B12" s="263"/>
      <c r="C12" s="265"/>
      <c r="D12" s="266"/>
      <c r="E12" s="270"/>
      <c r="F12" s="268"/>
      <c r="G12" s="270"/>
      <c r="H12" s="17">
        <v>1</v>
      </c>
      <c r="I12" s="17">
        <v>2</v>
      </c>
      <c r="J12" s="17">
        <v>3</v>
      </c>
      <c r="K12" s="295"/>
      <c r="L12" s="290"/>
      <c r="M12" s="292"/>
      <c r="N12" s="282"/>
    </row>
    <row r="13" spans="1:15" s="122" customFormat="1" ht="24.75" customHeight="1">
      <c r="A13" s="120"/>
      <c r="B13" s="19">
        <f>B12+1</f>
        <v>1</v>
      </c>
      <c r="C13" s="166">
        <v>157</v>
      </c>
      <c r="D13" s="172" t="s">
        <v>20</v>
      </c>
      <c r="E13" s="24" t="s">
        <v>234</v>
      </c>
      <c r="F13" s="20" t="s">
        <v>21</v>
      </c>
      <c r="G13" s="88" t="s">
        <v>16</v>
      </c>
      <c r="H13" s="123">
        <v>1000</v>
      </c>
      <c r="I13" s="124">
        <v>1000</v>
      </c>
      <c r="J13" s="127">
        <v>986</v>
      </c>
      <c r="K13" s="194">
        <f aca="true" t="shared" si="0" ref="K13:K24">SUM(H13:J13)</f>
        <v>2986</v>
      </c>
      <c r="L13" s="123">
        <v>1000</v>
      </c>
      <c r="M13" s="157">
        <f aca="true" t="shared" si="1" ref="M13:M24">SUM(K13:L13)</f>
        <v>3986</v>
      </c>
      <c r="N13" s="137">
        <f aca="true" t="shared" si="2" ref="N13:N24">RANK(M13,M$13:M$24)</f>
        <v>1</v>
      </c>
      <c r="O13" s="120"/>
    </row>
    <row r="14" spans="1:15" s="122" customFormat="1" ht="24.75" customHeight="1">
      <c r="A14" s="120"/>
      <c r="B14" s="21">
        <f aca="true" t="shared" si="3" ref="B14:B24">B13+1</f>
        <v>2</v>
      </c>
      <c r="C14" s="88">
        <v>175</v>
      </c>
      <c r="D14" s="32" t="s">
        <v>15</v>
      </c>
      <c r="E14" s="24" t="s">
        <v>242</v>
      </c>
      <c r="F14" s="24" t="s">
        <v>50</v>
      </c>
      <c r="G14" s="22" t="s">
        <v>16</v>
      </c>
      <c r="H14" s="123">
        <v>1000</v>
      </c>
      <c r="I14" s="126">
        <v>997</v>
      </c>
      <c r="J14" s="125">
        <v>1000</v>
      </c>
      <c r="K14" s="142">
        <f t="shared" si="0"/>
        <v>2997</v>
      </c>
      <c r="L14" s="66">
        <v>957</v>
      </c>
      <c r="M14" s="140">
        <f t="shared" si="1"/>
        <v>3954</v>
      </c>
      <c r="N14" s="138">
        <f t="shared" si="2"/>
        <v>2</v>
      </c>
      <c r="O14" s="120"/>
    </row>
    <row r="15" spans="1:15" s="122" customFormat="1" ht="24.75" customHeight="1">
      <c r="A15" s="120"/>
      <c r="B15" s="21">
        <f t="shared" si="3"/>
        <v>3</v>
      </c>
      <c r="C15" s="88">
        <v>120</v>
      </c>
      <c r="D15" s="23" t="s">
        <v>51</v>
      </c>
      <c r="E15" s="24" t="s">
        <v>195</v>
      </c>
      <c r="F15" s="24" t="s">
        <v>52</v>
      </c>
      <c r="G15" s="22" t="s">
        <v>16</v>
      </c>
      <c r="H15" s="66">
        <v>976</v>
      </c>
      <c r="I15" s="126">
        <v>815</v>
      </c>
      <c r="J15" s="127">
        <v>925</v>
      </c>
      <c r="K15" s="142">
        <f t="shared" si="0"/>
        <v>2716</v>
      </c>
      <c r="L15" s="66">
        <v>682</v>
      </c>
      <c r="M15" s="140">
        <f t="shared" si="1"/>
        <v>3398</v>
      </c>
      <c r="N15" s="138">
        <f t="shared" si="2"/>
        <v>3</v>
      </c>
      <c r="O15" s="120"/>
    </row>
    <row r="16" spans="1:15" s="119" customFormat="1" ht="24.75" customHeight="1">
      <c r="A16" s="118"/>
      <c r="B16" s="21">
        <f t="shared" si="3"/>
        <v>4</v>
      </c>
      <c r="C16" s="88">
        <v>106</v>
      </c>
      <c r="D16" s="23" t="s">
        <v>109</v>
      </c>
      <c r="E16" s="28" t="s">
        <v>217</v>
      </c>
      <c r="F16" s="28" t="s">
        <v>110</v>
      </c>
      <c r="G16" s="29" t="s">
        <v>108</v>
      </c>
      <c r="H16" s="207" t="s">
        <v>213</v>
      </c>
      <c r="I16" s="126">
        <v>939</v>
      </c>
      <c r="J16" s="125">
        <v>1000</v>
      </c>
      <c r="K16" s="142">
        <f t="shared" si="0"/>
        <v>1939</v>
      </c>
      <c r="L16" s="126">
        <v>748</v>
      </c>
      <c r="M16" s="140">
        <f t="shared" si="1"/>
        <v>2687</v>
      </c>
      <c r="N16" s="139">
        <f t="shared" si="2"/>
        <v>4</v>
      </c>
      <c r="O16" s="118"/>
    </row>
    <row r="17" spans="1:15" s="119" customFormat="1" ht="24.75" customHeight="1">
      <c r="A17" s="118"/>
      <c r="B17" s="21">
        <f t="shared" si="3"/>
        <v>5</v>
      </c>
      <c r="C17" s="88">
        <v>105</v>
      </c>
      <c r="D17" s="23" t="s">
        <v>106</v>
      </c>
      <c r="E17" s="28" t="s">
        <v>216</v>
      </c>
      <c r="F17" s="28" t="s">
        <v>107</v>
      </c>
      <c r="G17" s="29" t="s">
        <v>108</v>
      </c>
      <c r="H17" s="66">
        <v>888</v>
      </c>
      <c r="I17" s="126">
        <v>583</v>
      </c>
      <c r="J17" s="127">
        <v>814</v>
      </c>
      <c r="K17" s="142">
        <f t="shared" si="0"/>
        <v>2285</v>
      </c>
      <c r="L17" s="207" t="s">
        <v>213</v>
      </c>
      <c r="M17" s="140">
        <f t="shared" si="1"/>
        <v>2285</v>
      </c>
      <c r="N17" s="139">
        <f t="shared" si="2"/>
        <v>5</v>
      </c>
      <c r="O17" s="118"/>
    </row>
    <row r="18" spans="1:16" s="119" customFormat="1" ht="24.75" customHeight="1">
      <c r="A18" s="118"/>
      <c r="B18" s="21">
        <f t="shared" si="3"/>
        <v>6</v>
      </c>
      <c r="C18" s="88">
        <v>132</v>
      </c>
      <c r="D18" s="32" t="s">
        <v>22</v>
      </c>
      <c r="E18" s="24" t="s">
        <v>233</v>
      </c>
      <c r="F18" s="24" t="s">
        <v>23</v>
      </c>
      <c r="G18" s="170" t="s">
        <v>16</v>
      </c>
      <c r="H18" s="195">
        <v>930</v>
      </c>
      <c r="I18" s="196">
        <v>1000</v>
      </c>
      <c r="J18" s="207" t="s">
        <v>213</v>
      </c>
      <c r="K18" s="142">
        <f t="shared" si="0"/>
        <v>1930</v>
      </c>
      <c r="L18" s="66"/>
      <c r="M18" s="140">
        <f t="shared" si="1"/>
        <v>1930</v>
      </c>
      <c r="N18" s="139">
        <f t="shared" si="2"/>
        <v>6</v>
      </c>
      <c r="O18" s="118"/>
      <c r="P18" s="35"/>
    </row>
    <row r="19" spans="1:15" s="119" customFormat="1" ht="24.75" customHeight="1">
      <c r="A19" s="118"/>
      <c r="B19" s="21">
        <f t="shared" si="3"/>
        <v>7</v>
      </c>
      <c r="C19" s="88">
        <v>114</v>
      </c>
      <c r="D19" s="73" t="s">
        <v>238</v>
      </c>
      <c r="E19" s="74" t="s">
        <v>239</v>
      </c>
      <c r="F19" s="74" t="s">
        <v>57</v>
      </c>
      <c r="G19" s="22" t="s">
        <v>16</v>
      </c>
      <c r="H19" s="66">
        <v>346</v>
      </c>
      <c r="I19" s="126">
        <v>439</v>
      </c>
      <c r="J19" s="127">
        <v>863</v>
      </c>
      <c r="K19" s="142">
        <f t="shared" si="0"/>
        <v>1648</v>
      </c>
      <c r="L19" s="66"/>
      <c r="M19" s="140">
        <f t="shared" si="1"/>
        <v>1648</v>
      </c>
      <c r="N19" s="139">
        <f t="shared" si="2"/>
        <v>7</v>
      </c>
      <c r="O19" s="118"/>
    </row>
    <row r="20" spans="1:15" s="119" customFormat="1" ht="24.75" customHeight="1">
      <c r="A20" s="118"/>
      <c r="B20" s="21">
        <f t="shared" si="3"/>
        <v>8</v>
      </c>
      <c r="C20" s="88">
        <v>189</v>
      </c>
      <c r="D20" s="32" t="s">
        <v>69</v>
      </c>
      <c r="E20" s="24" t="s">
        <v>235</v>
      </c>
      <c r="F20" s="24" t="s">
        <v>71</v>
      </c>
      <c r="G20" s="29" t="s">
        <v>70</v>
      </c>
      <c r="H20" s="35">
        <v>694</v>
      </c>
      <c r="I20" s="207" t="s">
        <v>213</v>
      </c>
      <c r="J20" s="127">
        <v>931</v>
      </c>
      <c r="K20" s="142">
        <f t="shared" si="0"/>
        <v>1625</v>
      </c>
      <c r="L20" s="66"/>
      <c r="M20" s="140">
        <f t="shared" si="1"/>
        <v>1625</v>
      </c>
      <c r="N20" s="139">
        <f t="shared" si="2"/>
        <v>8</v>
      </c>
      <c r="O20" s="118"/>
    </row>
    <row r="21" spans="1:15" s="119" customFormat="1" ht="24.75" customHeight="1">
      <c r="A21" s="118"/>
      <c r="B21" s="21">
        <f t="shared" si="3"/>
        <v>9</v>
      </c>
      <c r="C21" s="88">
        <v>107</v>
      </c>
      <c r="D21" s="23" t="s">
        <v>114</v>
      </c>
      <c r="E21" s="28" t="s">
        <v>218</v>
      </c>
      <c r="F21" s="28" t="s">
        <v>115</v>
      </c>
      <c r="G21" s="29" t="s">
        <v>108</v>
      </c>
      <c r="H21" s="66">
        <v>473</v>
      </c>
      <c r="I21" s="126">
        <v>400</v>
      </c>
      <c r="J21" s="128">
        <v>680</v>
      </c>
      <c r="K21" s="142">
        <f t="shared" si="0"/>
        <v>1553</v>
      </c>
      <c r="L21" s="126"/>
      <c r="M21" s="140">
        <f t="shared" si="1"/>
        <v>1553</v>
      </c>
      <c r="N21" s="139">
        <f t="shared" si="2"/>
        <v>9</v>
      </c>
      <c r="O21" s="118"/>
    </row>
    <row r="22" spans="1:15" s="119" customFormat="1" ht="24.75" customHeight="1">
      <c r="A22" s="118"/>
      <c r="B22" s="21">
        <f t="shared" si="3"/>
        <v>10</v>
      </c>
      <c r="C22" s="88">
        <v>186</v>
      </c>
      <c r="D22" s="73" t="s">
        <v>127</v>
      </c>
      <c r="E22" s="74" t="s">
        <v>220</v>
      </c>
      <c r="F22" s="74" t="s">
        <v>128</v>
      </c>
      <c r="G22" s="22" t="s">
        <v>16</v>
      </c>
      <c r="H22" s="66">
        <v>736</v>
      </c>
      <c r="I22" s="207" t="s">
        <v>213</v>
      </c>
      <c r="J22" s="127">
        <v>646</v>
      </c>
      <c r="K22" s="142">
        <f t="shared" si="0"/>
        <v>1382</v>
      </c>
      <c r="L22" s="66"/>
      <c r="M22" s="140">
        <f t="shared" si="1"/>
        <v>1382</v>
      </c>
      <c r="N22" s="139">
        <f t="shared" si="2"/>
        <v>10</v>
      </c>
      <c r="O22" s="118"/>
    </row>
    <row r="23" spans="1:15" s="119" customFormat="1" ht="24.75" customHeight="1">
      <c r="A23" s="118"/>
      <c r="B23" s="21">
        <f t="shared" si="3"/>
        <v>11</v>
      </c>
      <c r="C23" s="88">
        <v>101</v>
      </c>
      <c r="D23" s="23" t="s">
        <v>121</v>
      </c>
      <c r="E23" s="28"/>
      <c r="F23" s="28" t="s">
        <v>122</v>
      </c>
      <c r="G23" s="22" t="s">
        <v>16</v>
      </c>
      <c r="H23" s="207" t="s">
        <v>214</v>
      </c>
      <c r="I23" s="207" t="s">
        <v>213</v>
      </c>
      <c r="J23" s="127">
        <v>848</v>
      </c>
      <c r="K23" s="142">
        <f t="shared" si="0"/>
        <v>848</v>
      </c>
      <c r="L23" s="124"/>
      <c r="M23" s="140">
        <f t="shared" si="1"/>
        <v>848</v>
      </c>
      <c r="N23" s="139">
        <f t="shared" si="2"/>
        <v>11</v>
      </c>
      <c r="O23" s="118"/>
    </row>
    <row r="24" spans="1:15" s="119" customFormat="1" ht="24.75" customHeight="1">
      <c r="A24" s="118"/>
      <c r="B24" s="21">
        <f t="shared" si="3"/>
        <v>12</v>
      </c>
      <c r="C24" s="88">
        <v>100</v>
      </c>
      <c r="D24" s="173" t="s">
        <v>101</v>
      </c>
      <c r="E24" s="167"/>
      <c r="F24" s="176">
        <v>123</v>
      </c>
      <c r="G24" s="22" t="s">
        <v>16</v>
      </c>
      <c r="H24" s="207" t="s">
        <v>213</v>
      </c>
      <c r="I24" s="126">
        <v>177</v>
      </c>
      <c r="J24" s="207" t="s">
        <v>213</v>
      </c>
      <c r="K24" s="142">
        <f t="shared" si="0"/>
        <v>177</v>
      </c>
      <c r="L24" s="124"/>
      <c r="M24" s="140">
        <f t="shared" si="1"/>
        <v>177</v>
      </c>
      <c r="N24" s="139">
        <f t="shared" si="2"/>
        <v>12</v>
      </c>
      <c r="O24" s="118"/>
    </row>
    <row r="25" spans="13:14" ht="15.75">
      <c r="M25" s="44"/>
      <c r="N25" s="44"/>
    </row>
    <row r="26" spans="13:14" ht="15.75">
      <c r="M26" s="44"/>
      <c r="N26" s="44"/>
    </row>
    <row r="27" spans="13:14" ht="15.75">
      <c r="M27" s="44"/>
      <c r="N27" s="44"/>
    </row>
    <row r="28" spans="13:14" ht="15.75">
      <c r="M28" s="44"/>
      <c r="N28" s="44"/>
    </row>
    <row r="29" spans="3:14" ht="13.5" customHeight="1">
      <c r="C29" s="1"/>
      <c r="I29" s="42"/>
      <c r="J29" s="43" t="s">
        <v>24</v>
      </c>
      <c r="K29" s="43"/>
      <c r="L29" s="44"/>
      <c r="M29" s="44"/>
      <c r="N29" s="1"/>
    </row>
    <row r="30" spans="1:16" ht="14.25" customHeight="1">
      <c r="A30" s="255" t="s">
        <v>99</v>
      </c>
      <c r="B30" s="256"/>
      <c r="C30" s="256"/>
      <c r="D30" s="256"/>
      <c r="E30" s="256"/>
      <c r="F30" s="256"/>
      <c r="G30" s="256"/>
      <c r="I30" s="2"/>
      <c r="L30" s="26"/>
      <c r="N30" s="1"/>
      <c r="P30" s="1"/>
    </row>
    <row r="31" spans="1:16" ht="14.25" customHeight="1">
      <c r="A31" s="45"/>
      <c r="B31" s="46"/>
      <c r="C31" s="4"/>
      <c r="D31" s="4"/>
      <c r="E31" s="4"/>
      <c r="F31" s="47"/>
      <c r="I31" s="258" t="s">
        <v>258</v>
      </c>
      <c r="J31" s="256"/>
      <c r="K31" s="256"/>
      <c r="L31" s="256"/>
      <c r="M31" s="256"/>
      <c r="N31" s="256"/>
      <c r="O31" s="256"/>
      <c r="P31" s="256"/>
    </row>
    <row r="32" spans="1:16" ht="14.25" customHeight="1">
      <c r="A32" s="257" t="s">
        <v>92</v>
      </c>
      <c r="B32" s="256"/>
      <c r="C32" s="256"/>
      <c r="D32" s="256"/>
      <c r="E32" s="256"/>
      <c r="F32" s="256"/>
      <c r="G32" s="256"/>
      <c r="J32" s="2"/>
      <c r="M32" s="26"/>
      <c r="P32" s="1"/>
    </row>
    <row r="33" spans="1:16" ht="14.25" customHeight="1">
      <c r="A33" s="49"/>
      <c r="B33" s="50"/>
      <c r="C33" s="51"/>
      <c r="D33" s="51"/>
      <c r="E33" s="51"/>
      <c r="F33" s="52"/>
      <c r="I33" s="258" t="s">
        <v>259</v>
      </c>
      <c r="J33" s="256"/>
      <c r="K33" s="256"/>
      <c r="L33" s="256"/>
      <c r="M33" s="256"/>
      <c r="N33" s="256"/>
      <c r="O33" s="256"/>
      <c r="P33" s="256"/>
    </row>
    <row r="34" spans="1:16" ht="14.25" customHeight="1">
      <c r="A34" s="255" t="s">
        <v>95</v>
      </c>
      <c r="B34" s="256"/>
      <c r="C34" s="256"/>
      <c r="D34" s="256"/>
      <c r="E34" s="256"/>
      <c r="F34" s="256"/>
      <c r="G34" s="256"/>
      <c r="I34" s="47"/>
      <c r="J34" s="2"/>
      <c r="M34" s="26"/>
      <c r="P34" s="1"/>
    </row>
    <row r="35" spans="3:16" ht="14.25" customHeight="1">
      <c r="C35" s="53"/>
      <c r="D35" s="54"/>
      <c r="E35" s="54"/>
      <c r="F35" s="2"/>
      <c r="G35" s="2"/>
      <c r="H35" s="55"/>
      <c r="I35" s="257" t="s">
        <v>260</v>
      </c>
      <c r="J35" s="256"/>
      <c r="K35" s="256"/>
      <c r="L35" s="256"/>
      <c r="M35" s="256"/>
      <c r="N35" s="256"/>
      <c r="O35" s="256"/>
      <c r="P35" s="256"/>
    </row>
    <row r="43" spans="12:14" ht="12.75">
      <c r="L43" s="76"/>
      <c r="M43" s="76"/>
      <c r="N43" s="76"/>
    </row>
    <row r="44" spans="12:14" ht="12.75">
      <c r="L44" s="76"/>
      <c r="M44" s="76"/>
      <c r="N44" s="76"/>
    </row>
    <row r="45" spans="12:14" ht="12.75">
      <c r="L45" s="76"/>
      <c r="M45" s="76"/>
      <c r="N45" s="76"/>
    </row>
    <row r="46" spans="12:14" ht="12.75">
      <c r="L46" s="76"/>
      <c r="M46" s="76"/>
      <c r="N46" s="76"/>
    </row>
    <row r="47" spans="12:14" ht="12.75">
      <c r="L47" s="76"/>
      <c r="M47" s="76"/>
      <c r="N47" s="76"/>
    </row>
    <row r="48" spans="12:14" ht="12.75">
      <c r="L48" s="76"/>
      <c r="M48" s="76"/>
      <c r="N48" s="76"/>
    </row>
    <row r="49" spans="1:14" ht="12.75">
      <c r="A49" s="26"/>
      <c r="L49" s="76"/>
      <c r="M49" s="76"/>
      <c r="N49" s="76"/>
    </row>
    <row r="50" spans="1:14" ht="12.75">
      <c r="A50" s="26"/>
      <c r="L50" s="76"/>
      <c r="M50" s="76"/>
      <c r="N50" s="76"/>
    </row>
    <row r="51" spans="1:14" ht="12.75">
      <c r="A51" s="26"/>
      <c r="L51" s="76"/>
      <c r="M51" s="76"/>
      <c r="N51" s="76"/>
    </row>
    <row r="52" spans="1:14" ht="12.75">
      <c r="A52" s="26"/>
      <c r="L52" s="76"/>
      <c r="M52" s="76"/>
      <c r="N52" s="76"/>
    </row>
    <row r="53" spans="1:14" ht="12.75">
      <c r="A53" s="26"/>
      <c r="L53" s="76"/>
      <c r="M53" s="76"/>
      <c r="N53" s="76"/>
    </row>
    <row r="54" spans="1:14" ht="12.75">
      <c r="A54" s="26"/>
      <c r="L54" s="76"/>
      <c r="M54" s="76"/>
      <c r="N54" s="76"/>
    </row>
    <row r="55" spans="1:14" ht="12.75">
      <c r="A55" s="26"/>
      <c r="L55" s="76"/>
      <c r="M55" s="76"/>
      <c r="N55" s="76"/>
    </row>
    <row r="56" spans="12:14" ht="12.75">
      <c r="L56" s="76"/>
      <c r="M56" s="76"/>
      <c r="N56" s="76"/>
    </row>
    <row r="57" spans="1:14" ht="12.75">
      <c r="A57" s="26"/>
      <c r="L57" s="76"/>
      <c r="M57" s="76"/>
      <c r="N57" s="76"/>
    </row>
    <row r="58" spans="1:14" ht="12.75">
      <c r="A58" s="26"/>
      <c r="L58" s="76"/>
      <c r="M58" s="76"/>
      <c r="N58" s="76"/>
    </row>
    <row r="59" spans="1:14" ht="12.75">
      <c r="A59" s="26"/>
      <c r="L59" s="76"/>
      <c r="M59" s="76"/>
      <c r="N59" s="76"/>
    </row>
    <row r="60" spans="1:14" ht="12.75">
      <c r="A60" s="26"/>
      <c r="L60" s="76"/>
      <c r="M60" s="76"/>
      <c r="N60" s="76"/>
    </row>
    <row r="61" spans="1:14" ht="12.75">
      <c r="A61" s="26"/>
      <c r="L61" s="76"/>
      <c r="M61" s="76"/>
      <c r="N61" s="76"/>
    </row>
    <row r="62" spans="1:14" ht="12.75">
      <c r="A62" s="26"/>
      <c r="L62" s="76"/>
      <c r="M62" s="76"/>
      <c r="N62" s="76"/>
    </row>
    <row r="63" ht="12.75">
      <c r="A63" s="26"/>
    </row>
    <row r="64" ht="12.75">
      <c r="M64" s="26"/>
    </row>
    <row r="65" ht="12.75">
      <c r="M65" s="26"/>
    </row>
    <row r="66" ht="12.75">
      <c r="M66" s="26"/>
    </row>
    <row r="67" ht="12.75">
      <c r="M67" s="26"/>
    </row>
    <row r="68" ht="15.75">
      <c r="M68" s="4"/>
    </row>
    <row r="69" ht="12.75">
      <c r="M69" s="26"/>
    </row>
    <row r="70" ht="12.75">
      <c r="M70" s="26"/>
    </row>
  </sheetData>
  <sheetProtection/>
  <mergeCells count="29">
    <mergeCell ref="I35:P35"/>
    <mergeCell ref="A30:G30"/>
    <mergeCell ref="A32:G32"/>
    <mergeCell ref="A34:G34"/>
    <mergeCell ref="I31:P31"/>
    <mergeCell ref="I33:P33"/>
    <mergeCell ref="B11:B12"/>
    <mergeCell ref="C11:C12"/>
    <mergeCell ref="D11:D12"/>
    <mergeCell ref="F11:F12"/>
    <mergeCell ref="G11:G12"/>
    <mergeCell ref="H11:J11"/>
    <mergeCell ref="D1:J1"/>
    <mergeCell ref="K1:M1"/>
    <mergeCell ref="D2:J2"/>
    <mergeCell ref="K2:M2"/>
    <mergeCell ref="D3:J3"/>
    <mergeCell ref="D4:J4"/>
    <mergeCell ref="K4:M4"/>
    <mergeCell ref="B9:N9"/>
    <mergeCell ref="K5:N5"/>
    <mergeCell ref="D6:J6"/>
    <mergeCell ref="K6:N6"/>
    <mergeCell ref="D7:J7"/>
    <mergeCell ref="L11:L12"/>
    <mergeCell ref="M11:M12"/>
    <mergeCell ref="N11:N12"/>
    <mergeCell ref="K11:K12"/>
    <mergeCell ref="E11:E12"/>
  </mergeCells>
  <conditionalFormatting sqref="P18 H15:H18 H21">
    <cfRule type="cellIs" priority="6" dxfId="1" operator="equal" stopIfTrue="1">
      <formula>1000</formula>
    </cfRule>
  </conditionalFormatting>
  <printOptions/>
  <pageMargins left="0.35433070866141736" right="0.1968503937007874" top="0.8267716535433072" bottom="0.3937007874015748" header="0" footer="0"/>
  <pageSetup fitToHeight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indexed="15"/>
  </sheetPr>
  <dimension ref="A1:Q97"/>
  <sheetViews>
    <sheetView zoomScaleSheetLayoutView="100" zoomScalePageLayoutView="0" workbookViewId="0" topLeftCell="A79">
      <selection activeCell="D87" sqref="D87"/>
    </sheetView>
  </sheetViews>
  <sheetFormatPr defaultColWidth="9.140625" defaultRowHeight="12.75"/>
  <cols>
    <col min="1" max="1" width="4.00390625" style="41" customWidth="1"/>
    <col min="2" max="2" width="4.140625" style="1" customWidth="1"/>
    <col min="3" max="3" width="4.8515625" style="1" customWidth="1"/>
    <col min="4" max="4" width="30.7109375" style="1" customWidth="1"/>
    <col min="5" max="5" width="7.421875" style="1" customWidth="1"/>
    <col min="6" max="6" width="9.28125" style="1" customWidth="1"/>
    <col min="7" max="7" width="10.140625" style="1" customWidth="1"/>
    <col min="8" max="8" width="12.00390625" style="1" customWidth="1"/>
    <col min="9" max="9" width="8.57421875" style="1" customWidth="1"/>
    <col min="10" max="11" width="7.28125" style="1" customWidth="1"/>
    <col min="12" max="12" width="7.57421875" style="1" customWidth="1"/>
    <col min="13" max="14" width="8.8515625" style="1" customWidth="1"/>
    <col min="15" max="15" width="8.28125" style="26" customWidth="1"/>
    <col min="16" max="16" width="9.7109375" style="26" customWidth="1"/>
  </cols>
  <sheetData>
    <row r="1" spans="1:16" ht="13.5" customHeight="1">
      <c r="A1" s="5"/>
      <c r="B1" s="57"/>
      <c r="C1" s="57"/>
      <c r="D1" s="276" t="s">
        <v>66</v>
      </c>
      <c r="E1" s="276"/>
      <c r="F1" s="276"/>
      <c r="G1" s="276"/>
      <c r="H1" s="276"/>
      <c r="I1" s="276"/>
      <c r="J1" s="276"/>
      <c r="K1" s="271" t="s">
        <v>212</v>
      </c>
      <c r="L1" s="271"/>
      <c r="M1" s="271"/>
      <c r="N1" s="11"/>
      <c r="O1" s="5"/>
      <c r="P1" s="6"/>
    </row>
    <row r="2" spans="1:16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210</v>
      </c>
      <c r="L2" s="271"/>
      <c r="M2" s="271"/>
      <c r="N2" s="11"/>
      <c r="O2" s="5"/>
      <c r="P2" s="8"/>
    </row>
    <row r="3" spans="1:16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5"/>
      <c r="P3" s="9"/>
    </row>
    <row r="4" spans="1:16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5"/>
      <c r="P4" s="10"/>
    </row>
    <row r="5" spans="1:16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211</v>
      </c>
      <c r="L5" s="271"/>
      <c r="M5" s="271"/>
      <c r="N5" s="271"/>
      <c r="O5" s="11"/>
      <c r="P5" s="10"/>
    </row>
    <row r="6" spans="1:16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204</v>
      </c>
      <c r="L6" s="271"/>
      <c r="M6" s="271"/>
      <c r="N6" s="271"/>
      <c r="O6" s="5"/>
      <c r="P6" s="10"/>
    </row>
    <row r="7" spans="1:16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61"/>
      <c r="P7" s="9"/>
    </row>
    <row r="8" spans="1:16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5"/>
      <c r="B9" s="273" t="s">
        <v>39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5"/>
      <c r="P9" s="5"/>
    </row>
    <row r="10" spans="1:16" ht="25.5">
      <c r="A10" s="77"/>
      <c r="B10" s="77"/>
      <c r="C10" s="5"/>
      <c r="D10" s="78"/>
      <c r="E10" s="78"/>
      <c r="F10" s="302" t="s">
        <v>40</v>
      </c>
      <c r="G10" s="302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25.5">
      <c r="A11" s="77"/>
      <c r="B11" s="77"/>
      <c r="C11" s="5"/>
      <c r="D11" s="78"/>
      <c r="E11" s="78"/>
      <c r="F11" s="79"/>
      <c r="G11" s="79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9.5" thickBot="1">
      <c r="A12" s="5"/>
      <c r="B12" s="80" t="s">
        <v>41</v>
      </c>
      <c r="C12" s="14"/>
      <c r="D12" s="14"/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62"/>
      <c r="P12" s="81"/>
    </row>
    <row r="13" spans="2:16" ht="13.5" customHeight="1">
      <c r="B13" s="262" t="s">
        <v>4</v>
      </c>
      <c r="C13" s="264" t="s">
        <v>5</v>
      </c>
      <c r="D13" s="300" t="s">
        <v>6</v>
      </c>
      <c r="E13" s="269" t="s">
        <v>59</v>
      </c>
      <c r="F13" s="267" t="s">
        <v>7</v>
      </c>
      <c r="G13" s="269" t="s">
        <v>8</v>
      </c>
      <c r="H13" s="269" t="s">
        <v>42</v>
      </c>
      <c r="I13" s="264" t="s">
        <v>43</v>
      </c>
      <c r="J13" s="264"/>
      <c r="K13" s="264" t="s">
        <v>44</v>
      </c>
      <c r="L13" s="264"/>
      <c r="M13" s="296" t="s">
        <v>30</v>
      </c>
      <c r="N13" s="298" t="s">
        <v>45</v>
      </c>
      <c r="O13" s="1"/>
      <c r="P13" s="1"/>
    </row>
    <row r="14" spans="2:16" ht="13.5" customHeight="1" thickBot="1">
      <c r="B14" s="263"/>
      <c r="C14" s="265"/>
      <c r="D14" s="301"/>
      <c r="E14" s="270"/>
      <c r="F14" s="268"/>
      <c r="G14" s="270"/>
      <c r="H14" s="270"/>
      <c r="I14" s="99" t="s">
        <v>72</v>
      </c>
      <c r="J14" s="99" t="s">
        <v>73</v>
      </c>
      <c r="K14" s="99" t="s">
        <v>74</v>
      </c>
      <c r="L14" s="99" t="s">
        <v>73</v>
      </c>
      <c r="M14" s="297"/>
      <c r="N14" s="299"/>
      <c r="O14" s="1"/>
      <c r="P14" s="1"/>
    </row>
    <row r="15" spans="1:16" ht="19.5" customHeight="1">
      <c r="A15" s="82"/>
      <c r="B15" s="19">
        <f aca="true" t="shared" si="0" ref="B15:B20">B14+1</f>
        <v>1</v>
      </c>
      <c r="C15" s="88">
        <v>120</v>
      </c>
      <c r="D15" s="23" t="s">
        <v>51</v>
      </c>
      <c r="E15" s="24" t="s">
        <v>195</v>
      </c>
      <c r="F15" s="24" t="s">
        <v>52</v>
      </c>
      <c r="G15" s="22" t="s">
        <v>16</v>
      </c>
      <c r="H15" s="132">
        <v>2.4</v>
      </c>
      <c r="I15" s="193">
        <v>362</v>
      </c>
      <c r="J15" s="132">
        <v>358</v>
      </c>
      <c r="K15" s="132">
        <v>2</v>
      </c>
      <c r="L15" s="132">
        <f>IF(K15&gt;10,0,-10*K15+110)</f>
        <v>90</v>
      </c>
      <c r="M15" s="157">
        <f aca="true" t="shared" si="1" ref="M15:M20">SUM(J15,L15)</f>
        <v>448</v>
      </c>
      <c r="N15" s="137">
        <f>INT(1000*(M15/MAX(M15:M20)))</f>
        <v>976</v>
      </c>
      <c r="O15" s="83"/>
      <c r="P15" s="83"/>
    </row>
    <row r="16" spans="1:16" ht="19.5" customHeight="1">
      <c r="A16" s="82"/>
      <c r="B16" s="21">
        <f t="shared" si="0"/>
        <v>2</v>
      </c>
      <c r="C16" s="88">
        <v>186</v>
      </c>
      <c r="D16" s="73" t="s">
        <v>127</v>
      </c>
      <c r="E16" s="74" t="s">
        <v>220</v>
      </c>
      <c r="F16" s="74" t="s">
        <v>128</v>
      </c>
      <c r="G16" s="170" t="s">
        <v>16</v>
      </c>
      <c r="H16" s="88">
        <v>2.4</v>
      </c>
      <c r="I16" s="101">
        <v>278</v>
      </c>
      <c r="J16" s="101">
        <v>278</v>
      </c>
      <c r="K16" s="88">
        <v>5</v>
      </c>
      <c r="L16" s="88">
        <f>IF(K16&gt;10,0,-10*K16+110)</f>
        <v>60</v>
      </c>
      <c r="M16" s="140">
        <f t="shared" si="1"/>
        <v>338</v>
      </c>
      <c r="N16" s="138">
        <f>INT(1000*(M16/MAX(M15:M20)))</f>
        <v>736</v>
      </c>
      <c r="O16" s="83"/>
      <c r="P16" s="83"/>
    </row>
    <row r="17" spans="1:16" ht="19.5" customHeight="1">
      <c r="A17" s="82"/>
      <c r="B17" s="21">
        <f t="shared" si="0"/>
        <v>3</v>
      </c>
      <c r="C17" s="88">
        <v>175</v>
      </c>
      <c r="D17" s="32" t="s">
        <v>15</v>
      </c>
      <c r="E17" s="24" t="s">
        <v>242</v>
      </c>
      <c r="F17" s="24" t="s">
        <v>50</v>
      </c>
      <c r="G17" s="22" t="s">
        <v>16</v>
      </c>
      <c r="H17" s="88">
        <v>2.4</v>
      </c>
      <c r="I17" s="101">
        <v>361</v>
      </c>
      <c r="J17" s="88">
        <v>359</v>
      </c>
      <c r="K17" s="88">
        <v>1</v>
      </c>
      <c r="L17" s="88">
        <f>IF(K17&gt;10,0,-10*K17+110)</f>
        <v>100</v>
      </c>
      <c r="M17" s="140">
        <f t="shared" si="1"/>
        <v>459</v>
      </c>
      <c r="N17" s="138">
        <f>INT(1000*(M17/MAX(M15:M20)))</f>
        <v>1000</v>
      </c>
      <c r="O17" s="83"/>
      <c r="P17" s="83"/>
    </row>
    <row r="18" spans="1:16" ht="19.5" customHeight="1">
      <c r="A18" s="82"/>
      <c r="B18" s="21">
        <f t="shared" si="0"/>
        <v>4</v>
      </c>
      <c r="C18" s="88">
        <v>106</v>
      </c>
      <c r="D18" s="23" t="s">
        <v>109</v>
      </c>
      <c r="E18" s="28" t="s">
        <v>217</v>
      </c>
      <c r="F18" s="28" t="s">
        <v>110</v>
      </c>
      <c r="G18" s="29" t="s">
        <v>108</v>
      </c>
      <c r="H18" s="88">
        <v>2.4</v>
      </c>
      <c r="I18" s="207" t="s">
        <v>213</v>
      </c>
      <c r="J18" s="88">
        <v>0</v>
      </c>
      <c r="K18" s="88">
        <v>0</v>
      </c>
      <c r="L18" s="88">
        <v>0</v>
      </c>
      <c r="M18" s="140">
        <f t="shared" si="1"/>
        <v>0</v>
      </c>
      <c r="N18" s="138">
        <f>INT(1000*(M18/MAX(M15:M20)))</f>
        <v>0</v>
      </c>
      <c r="O18" s="83"/>
      <c r="P18" s="83"/>
    </row>
    <row r="19" spans="1:16" ht="19.5" customHeight="1">
      <c r="A19" s="82"/>
      <c r="B19" s="21">
        <f t="shared" si="0"/>
        <v>5</v>
      </c>
      <c r="C19" s="88">
        <v>132</v>
      </c>
      <c r="D19" s="32" t="s">
        <v>22</v>
      </c>
      <c r="E19" s="24" t="s">
        <v>233</v>
      </c>
      <c r="F19" s="24" t="s">
        <v>23</v>
      </c>
      <c r="G19" s="22" t="s">
        <v>16</v>
      </c>
      <c r="H19" s="88">
        <v>2.4</v>
      </c>
      <c r="I19" s="101">
        <v>363</v>
      </c>
      <c r="J19" s="88">
        <v>357</v>
      </c>
      <c r="K19" s="88">
        <v>4</v>
      </c>
      <c r="L19" s="88">
        <f>IF(K19&gt;10,0,-10*K19+110)</f>
        <v>70</v>
      </c>
      <c r="M19" s="140">
        <f t="shared" si="1"/>
        <v>427</v>
      </c>
      <c r="N19" s="138">
        <f>INT(1000*(M19/MAX(M15:M20)))</f>
        <v>930</v>
      </c>
      <c r="O19" s="83"/>
      <c r="P19" s="83"/>
    </row>
    <row r="20" spans="1:16" ht="19.5" customHeight="1">
      <c r="A20" s="82"/>
      <c r="B20" s="21">
        <f t="shared" si="0"/>
        <v>6</v>
      </c>
      <c r="C20" s="88">
        <v>101</v>
      </c>
      <c r="D20" s="23" t="s">
        <v>121</v>
      </c>
      <c r="E20" s="162"/>
      <c r="F20" s="28" t="s">
        <v>122</v>
      </c>
      <c r="G20" s="22" t="s">
        <v>16</v>
      </c>
      <c r="H20" s="88" t="s">
        <v>198</v>
      </c>
      <c r="I20" s="207" t="s">
        <v>214</v>
      </c>
      <c r="J20" s="88">
        <v>0</v>
      </c>
      <c r="K20" s="88">
        <v>0</v>
      </c>
      <c r="L20" s="88">
        <v>0</v>
      </c>
      <c r="M20" s="140">
        <f t="shared" si="1"/>
        <v>0</v>
      </c>
      <c r="N20" s="138">
        <f>INT(1000*(M20/MAX(M15:M20)))</f>
        <v>0</v>
      </c>
      <c r="O20" s="83"/>
      <c r="P20" s="83"/>
    </row>
    <row r="21" spans="1:16" ht="15.75">
      <c r="A21" s="82"/>
      <c r="B21" s="35"/>
      <c r="C21" s="188"/>
      <c r="D21" s="186"/>
      <c r="E21" s="43"/>
      <c r="F21" s="85"/>
      <c r="G21" s="38"/>
      <c r="H21" s="188"/>
      <c r="I21" s="189"/>
      <c r="J21" s="188"/>
      <c r="K21" s="188"/>
      <c r="L21" s="188"/>
      <c r="M21" s="35"/>
      <c r="N21" s="87"/>
      <c r="O21" s="83"/>
      <c r="P21" s="83"/>
    </row>
    <row r="22" spans="1:16" ht="19.5" thickBot="1">
      <c r="A22" s="26"/>
      <c r="B22" s="80" t="s">
        <v>46</v>
      </c>
      <c r="C22" s="14"/>
      <c r="D22" s="14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62"/>
      <c r="P22" s="81"/>
    </row>
    <row r="23" spans="2:16" ht="13.5" customHeight="1">
      <c r="B23" s="262" t="s">
        <v>4</v>
      </c>
      <c r="C23" s="264" t="s">
        <v>5</v>
      </c>
      <c r="D23" s="300" t="s">
        <v>6</v>
      </c>
      <c r="E23" s="269" t="s">
        <v>59</v>
      </c>
      <c r="F23" s="267" t="s">
        <v>7</v>
      </c>
      <c r="G23" s="269" t="s">
        <v>8</v>
      </c>
      <c r="H23" s="269" t="s">
        <v>42</v>
      </c>
      <c r="I23" s="264" t="s">
        <v>43</v>
      </c>
      <c r="J23" s="264"/>
      <c r="K23" s="264" t="s">
        <v>44</v>
      </c>
      <c r="L23" s="264"/>
      <c r="M23" s="296" t="s">
        <v>30</v>
      </c>
      <c r="N23" s="298" t="s">
        <v>45</v>
      </c>
      <c r="O23" s="1"/>
      <c r="P23" s="1"/>
    </row>
    <row r="24" spans="2:16" ht="13.5" customHeight="1" thickBot="1">
      <c r="B24" s="263"/>
      <c r="C24" s="265"/>
      <c r="D24" s="301"/>
      <c r="E24" s="270"/>
      <c r="F24" s="268"/>
      <c r="G24" s="270"/>
      <c r="H24" s="270"/>
      <c r="I24" s="99" t="s">
        <v>72</v>
      </c>
      <c r="J24" s="99" t="s">
        <v>73</v>
      </c>
      <c r="K24" s="99" t="s">
        <v>74</v>
      </c>
      <c r="L24" s="99" t="s">
        <v>73</v>
      </c>
      <c r="M24" s="297"/>
      <c r="N24" s="299"/>
      <c r="O24" s="1"/>
      <c r="P24" s="1"/>
    </row>
    <row r="25" spans="1:16" ht="19.5" customHeight="1">
      <c r="A25" s="82"/>
      <c r="B25" s="19">
        <f aca="true" t="shared" si="2" ref="B25:B30">B24+1</f>
        <v>1</v>
      </c>
      <c r="C25" s="88">
        <v>105</v>
      </c>
      <c r="D25" s="23" t="s">
        <v>106</v>
      </c>
      <c r="E25" s="28" t="s">
        <v>216</v>
      </c>
      <c r="F25" s="28" t="s">
        <v>107</v>
      </c>
      <c r="G25" s="29" t="s">
        <v>108</v>
      </c>
      <c r="H25" s="132" t="s">
        <v>199</v>
      </c>
      <c r="I25" s="134">
        <v>330</v>
      </c>
      <c r="J25" s="132">
        <v>330</v>
      </c>
      <c r="K25" s="130">
        <v>5</v>
      </c>
      <c r="L25" s="132">
        <f>IF(K25&gt;10,0,-10*K25+110)</f>
        <v>60</v>
      </c>
      <c r="M25" s="205">
        <f aca="true" t="shared" si="3" ref="M25:M30">SUM(J25,L25)</f>
        <v>390</v>
      </c>
      <c r="N25" s="137">
        <f>INT(1000*(M25/MAX(M25:M30)))</f>
        <v>888</v>
      </c>
      <c r="O25" s="83"/>
      <c r="P25" s="83"/>
    </row>
    <row r="26" spans="1:16" ht="19.5" customHeight="1">
      <c r="A26" s="82"/>
      <c r="B26" s="21">
        <f t="shared" si="2"/>
        <v>2</v>
      </c>
      <c r="C26" s="88">
        <v>107</v>
      </c>
      <c r="D26" s="23" t="s">
        <v>114</v>
      </c>
      <c r="E26" s="28" t="s">
        <v>218</v>
      </c>
      <c r="F26" s="28" t="s">
        <v>115</v>
      </c>
      <c r="G26" s="29" t="s">
        <v>108</v>
      </c>
      <c r="H26" s="88">
        <v>2.4</v>
      </c>
      <c r="I26" s="101">
        <v>208</v>
      </c>
      <c r="J26" s="88">
        <v>208</v>
      </c>
      <c r="K26" s="131">
        <v>0</v>
      </c>
      <c r="L26" s="88">
        <v>0</v>
      </c>
      <c r="M26" s="206">
        <f t="shared" si="3"/>
        <v>208</v>
      </c>
      <c r="N26" s="138">
        <f>INT(1000*(M26/MAX(M25:M30)))</f>
        <v>473</v>
      </c>
      <c r="O26" s="83"/>
      <c r="P26" s="83"/>
    </row>
    <row r="27" spans="1:16" ht="19.5" customHeight="1">
      <c r="A27" s="82"/>
      <c r="B27" s="21">
        <f t="shared" si="2"/>
        <v>3</v>
      </c>
      <c r="C27" s="88">
        <v>114</v>
      </c>
      <c r="D27" s="73" t="s">
        <v>238</v>
      </c>
      <c r="E27" s="74" t="s">
        <v>239</v>
      </c>
      <c r="F27" s="74" t="s">
        <v>57</v>
      </c>
      <c r="G27" s="22" t="s">
        <v>16</v>
      </c>
      <c r="H27" s="88">
        <v>2.4</v>
      </c>
      <c r="I27" s="101">
        <v>152</v>
      </c>
      <c r="J27" s="88">
        <v>152</v>
      </c>
      <c r="K27" s="131">
        <v>0</v>
      </c>
      <c r="L27" s="88">
        <v>0</v>
      </c>
      <c r="M27" s="206">
        <f t="shared" si="3"/>
        <v>152</v>
      </c>
      <c r="N27" s="138">
        <f>INT(1000*(M27/MAX(M25:M30)))</f>
        <v>346</v>
      </c>
      <c r="O27" s="83"/>
      <c r="P27" s="83"/>
    </row>
    <row r="28" spans="1:16" ht="19.5" customHeight="1">
      <c r="A28" s="82"/>
      <c r="B28" s="21">
        <f t="shared" si="2"/>
        <v>4</v>
      </c>
      <c r="C28" s="88">
        <v>157</v>
      </c>
      <c r="D28" s="93" t="s">
        <v>20</v>
      </c>
      <c r="E28" s="24" t="s">
        <v>234</v>
      </c>
      <c r="F28" s="24" t="s">
        <v>21</v>
      </c>
      <c r="G28" s="88" t="s">
        <v>16</v>
      </c>
      <c r="H28" s="88">
        <v>2.4</v>
      </c>
      <c r="I28" s="101">
        <v>359</v>
      </c>
      <c r="J28" s="88">
        <v>359</v>
      </c>
      <c r="K28" s="131">
        <v>3</v>
      </c>
      <c r="L28" s="88">
        <f>IF(K28&gt;10,0,-10*K28+110)</f>
        <v>80</v>
      </c>
      <c r="M28" s="206">
        <f t="shared" si="3"/>
        <v>439</v>
      </c>
      <c r="N28" s="138">
        <f>INT(1000*(M28/MAX(M26:M31)))</f>
        <v>1000</v>
      </c>
      <c r="O28" s="83"/>
      <c r="P28" s="83"/>
    </row>
    <row r="29" spans="1:16" ht="19.5" customHeight="1">
      <c r="A29" s="82"/>
      <c r="B29" s="21">
        <f t="shared" si="2"/>
        <v>5</v>
      </c>
      <c r="C29" s="88">
        <v>189</v>
      </c>
      <c r="D29" s="32" t="s">
        <v>69</v>
      </c>
      <c r="E29" s="24" t="s">
        <v>235</v>
      </c>
      <c r="F29" s="24" t="s">
        <v>71</v>
      </c>
      <c r="G29" s="29" t="s">
        <v>70</v>
      </c>
      <c r="H29" s="88" t="s">
        <v>200</v>
      </c>
      <c r="I29" s="101">
        <v>305</v>
      </c>
      <c r="J29" s="88">
        <v>305</v>
      </c>
      <c r="K29" s="131">
        <v>0</v>
      </c>
      <c r="L29" s="88">
        <v>0</v>
      </c>
      <c r="M29" s="206">
        <f t="shared" si="3"/>
        <v>305</v>
      </c>
      <c r="N29" s="138">
        <f>INT(1000*(M29/MAX(M25:M30)))</f>
        <v>694</v>
      </c>
      <c r="O29" s="83"/>
      <c r="P29" s="83"/>
    </row>
    <row r="30" spans="1:16" ht="19.5" customHeight="1">
      <c r="A30" s="82"/>
      <c r="B30" s="21">
        <f t="shared" si="2"/>
        <v>6</v>
      </c>
      <c r="C30" s="166">
        <v>100</v>
      </c>
      <c r="D30" s="173" t="s">
        <v>101</v>
      </c>
      <c r="E30" s="223"/>
      <c r="F30" s="219">
        <v>123</v>
      </c>
      <c r="G30" s="22" t="s">
        <v>16</v>
      </c>
      <c r="H30" s="88" t="s">
        <v>197</v>
      </c>
      <c r="I30" s="207" t="s">
        <v>213</v>
      </c>
      <c r="J30" s="88">
        <v>0</v>
      </c>
      <c r="K30" s="131">
        <v>0</v>
      </c>
      <c r="L30" s="88">
        <v>0</v>
      </c>
      <c r="M30" s="204">
        <f t="shared" si="3"/>
        <v>0</v>
      </c>
      <c r="N30" s="138">
        <f>INT(1000*(M30/MAX(M25:M30)))</f>
        <v>0</v>
      </c>
      <c r="O30" s="83"/>
      <c r="P30" s="83"/>
    </row>
    <row r="31" spans="2:16" ht="19.5" customHeight="1">
      <c r="B31" s="80"/>
      <c r="C31" s="36"/>
      <c r="D31" s="84"/>
      <c r="E31" s="84"/>
      <c r="F31" s="85"/>
      <c r="G31" s="38"/>
      <c r="H31" s="35"/>
      <c r="I31" s="35"/>
      <c r="J31" s="86"/>
      <c r="K31" s="86"/>
      <c r="L31" s="35"/>
      <c r="M31" s="35"/>
      <c r="N31" s="87"/>
      <c r="O31" s="1"/>
      <c r="P31" s="1"/>
    </row>
    <row r="32" spans="1:16" ht="19.5" customHeight="1">
      <c r="A32" s="1"/>
      <c r="O32" s="1"/>
      <c r="P32" s="1"/>
    </row>
    <row r="33" spans="1:16" ht="19.5" customHeight="1">
      <c r="A33" s="77"/>
      <c r="B33" s="77"/>
      <c r="C33" s="5"/>
      <c r="D33" s="78"/>
      <c r="E33" s="78"/>
      <c r="F33" s="302" t="s">
        <v>47</v>
      </c>
      <c r="G33" s="302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9.5" thickBot="1">
      <c r="A34" s="5"/>
      <c r="B34" s="80" t="s">
        <v>41</v>
      </c>
      <c r="C34" s="14"/>
      <c r="D34" s="14"/>
      <c r="E34" s="14"/>
      <c r="F34" s="14"/>
      <c r="G34" s="15"/>
      <c r="H34" s="16"/>
      <c r="I34" s="16"/>
      <c r="J34" s="16"/>
      <c r="K34" s="16"/>
      <c r="L34" s="16"/>
      <c r="M34" s="16"/>
      <c r="N34" s="16"/>
      <c r="O34" s="62"/>
      <c r="P34" s="81"/>
    </row>
    <row r="35" spans="2:16" ht="19.5" customHeight="1">
      <c r="B35" s="262" t="s">
        <v>4</v>
      </c>
      <c r="C35" s="264" t="s">
        <v>5</v>
      </c>
      <c r="D35" s="300" t="s">
        <v>6</v>
      </c>
      <c r="E35" s="269" t="s">
        <v>59</v>
      </c>
      <c r="F35" s="267" t="s">
        <v>7</v>
      </c>
      <c r="G35" s="269" t="s">
        <v>8</v>
      </c>
      <c r="H35" s="269" t="s">
        <v>42</v>
      </c>
      <c r="I35" s="264" t="s">
        <v>43</v>
      </c>
      <c r="J35" s="264"/>
      <c r="K35" s="264" t="s">
        <v>44</v>
      </c>
      <c r="L35" s="264"/>
      <c r="M35" s="296" t="s">
        <v>30</v>
      </c>
      <c r="N35" s="298" t="s">
        <v>45</v>
      </c>
      <c r="O35" s="1"/>
      <c r="P35" s="1"/>
    </row>
    <row r="36" spans="2:16" ht="19.5" customHeight="1" thickBot="1">
      <c r="B36" s="263"/>
      <c r="C36" s="265"/>
      <c r="D36" s="301"/>
      <c r="E36" s="270"/>
      <c r="F36" s="268"/>
      <c r="G36" s="270"/>
      <c r="H36" s="270"/>
      <c r="I36" s="99" t="s">
        <v>72</v>
      </c>
      <c r="J36" s="99" t="s">
        <v>73</v>
      </c>
      <c r="K36" s="99" t="s">
        <v>74</v>
      </c>
      <c r="L36" s="99" t="s">
        <v>73</v>
      </c>
      <c r="M36" s="297"/>
      <c r="N36" s="299"/>
      <c r="O36" s="1"/>
      <c r="P36" s="1"/>
    </row>
    <row r="37" spans="1:16" ht="19.5" customHeight="1">
      <c r="A37" s="82"/>
      <c r="B37" s="19">
        <f aca="true" t="shared" si="4" ref="B37:B42">B36+1</f>
        <v>1</v>
      </c>
      <c r="C37" s="88">
        <v>120</v>
      </c>
      <c r="D37" s="23" t="s">
        <v>51</v>
      </c>
      <c r="E37" s="24" t="s">
        <v>195</v>
      </c>
      <c r="F37" s="24" t="s">
        <v>52</v>
      </c>
      <c r="G37" s="22" t="s">
        <v>16</v>
      </c>
      <c r="H37" s="132">
        <v>2.4</v>
      </c>
      <c r="I37" s="134">
        <v>362</v>
      </c>
      <c r="J37" s="132">
        <v>358</v>
      </c>
      <c r="K37" s="132">
        <v>0</v>
      </c>
      <c r="L37" s="88">
        <v>0</v>
      </c>
      <c r="M37" s="157">
        <f aca="true" t="shared" si="5" ref="M37:M42">SUM(J37,L37)</f>
        <v>358</v>
      </c>
      <c r="N37" s="137">
        <f>INT(1000*(M37/MAX(M37:M42)))</f>
        <v>815</v>
      </c>
      <c r="O37" s="83"/>
      <c r="P37" s="83"/>
    </row>
    <row r="38" spans="1:16" ht="19.5" customHeight="1">
      <c r="A38" s="82"/>
      <c r="B38" s="21">
        <f t="shared" si="4"/>
        <v>2</v>
      </c>
      <c r="C38" s="88">
        <v>106</v>
      </c>
      <c r="D38" s="23" t="s">
        <v>109</v>
      </c>
      <c r="E38" s="28" t="s">
        <v>217</v>
      </c>
      <c r="F38" s="28" t="s">
        <v>110</v>
      </c>
      <c r="G38" s="29" t="s">
        <v>108</v>
      </c>
      <c r="H38" s="88">
        <v>2.4</v>
      </c>
      <c r="I38" s="101">
        <v>359</v>
      </c>
      <c r="J38" s="88">
        <v>359</v>
      </c>
      <c r="K38" s="88">
        <v>6</v>
      </c>
      <c r="L38" s="88">
        <f>IF(K38&gt;10,0,-10*K38+110)</f>
        <v>50</v>
      </c>
      <c r="M38" s="140">
        <f t="shared" si="5"/>
        <v>409</v>
      </c>
      <c r="N38" s="138">
        <f>INT(1000*(M38/MAX(M37:M42)))</f>
        <v>931</v>
      </c>
      <c r="O38" s="83"/>
      <c r="P38" s="83"/>
    </row>
    <row r="39" spans="1:16" ht="19.5" customHeight="1">
      <c r="A39" s="82"/>
      <c r="B39" s="21">
        <f t="shared" si="4"/>
        <v>3</v>
      </c>
      <c r="C39" s="88">
        <v>101</v>
      </c>
      <c r="D39" s="23" t="s">
        <v>121</v>
      </c>
      <c r="E39" s="28"/>
      <c r="F39" s="28" t="s">
        <v>122</v>
      </c>
      <c r="G39" s="22" t="s">
        <v>16</v>
      </c>
      <c r="H39" s="88" t="s">
        <v>198</v>
      </c>
      <c r="I39" s="207" t="s">
        <v>213</v>
      </c>
      <c r="J39" s="88">
        <v>0</v>
      </c>
      <c r="K39" s="88">
        <v>0</v>
      </c>
      <c r="L39" s="88">
        <v>0</v>
      </c>
      <c r="M39" s="140">
        <f t="shared" si="5"/>
        <v>0</v>
      </c>
      <c r="N39" s="138">
        <f>INT(1000*(M39/MAX(M37:M42)))</f>
        <v>0</v>
      </c>
      <c r="O39" s="83"/>
      <c r="P39" s="83"/>
    </row>
    <row r="40" spans="1:16" ht="19.5" customHeight="1">
      <c r="A40" s="82"/>
      <c r="B40" s="21">
        <f t="shared" si="4"/>
        <v>4</v>
      </c>
      <c r="C40" s="88">
        <v>157</v>
      </c>
      <c r="D40" s="93" t="s">
        <v>20</v>
      </c>
      <c r="E40" s="24" t="s">
        <v>234</v>
      </c>
      <c r="F40" s="24" t="s">
        <v>21</v>
      </c>
      <c r="G40" s="88" t="s">
        <v>16</v>
      </c>
      <c r="H40" s="88">
        <v>2.4</v>
      </c>
      <c r="I40" s="101">
        <v>359</v>
      </c>
      <c r="J40" s="88">
        <v>359</v>
      </c>
      <c r="K40" s="88">
        <v>3</v>
      </c>
      <c r="L40" s="88">
        <f>IF(K40&gt;10,0,-10*K40+110)</f>
        <v>80</v>
      </c>
      <c r="M40" s="140">
        <f t="shared" si="5"/>
        <v>439</v>
      </c>
      <c r="N40" s="138">
        <f>INT(1000*(M40/MAX(M37:M42)))</f>
        <v>1000</v>
      </c>
      <c r="O40" s="83"/>
      <c r="P40" s="83"/>
    </row>
    <row r="41" spans="1:16" ht="19.5" customHeight="1">
      <c r="A41" s="82"/>
      <c r="B41" s="21">
        <f t="shared" si="4"/>
        <v>5</v>
      </c>
      <c r="C41" s="88">
        <v>114</v>
      </c>
      <c r="D41" s="73" t="s">
        <v>238</v>
      </c>
      <c r="E41" s="74" t="s">
        <v>239</v>
      </c>
      <c r="F41" s="74" t="s">
        <v>57</v>
      </c>
      <c r="G41" s="22" t="s">
        <v>16</v>
      </c>
      <c r="H41" s="88">
        <v>2.4</v>
      </c>
      <c r="I41" s="101">
        <v>153</v>
      </c>
      <c r="J41" s="88">
        <v>153</v>
      </c>
      <c r="K41" s="88">
        <v>7</v>
      </c>
      <c r="L41" s="88">
        <f>IF(K41&gt;10,0,-10*K41+110)</f>
        <v>40</v>
      </c>
      <c r="M41" s="140">
        <f t="shared" si="5"/>
        <v>193</v>
      </c>
      <c r="N41" s="138">
        <f>INT(1000*(M41/MAX(M37:M42)))</f>
        <v>439</v>
      </c>
      <c r="O41" s="83"/>
      <c r="P41" s="83"/>
    </row>
    <row r="42" spans="1:16" ht="19.5" customHeight="1">
      <c r="A42" s="82"/>
      <c r="B42" s="21">
        <f t="shared" si="4"/>
        <v>6</v>
      </c>
      <c r="C42" s="88">
        <v>107</v>
      </c>
      <c r="D42" s="23" t="s">
        <v>114</v>
      </c>
      <c r="E42" s="28" t="s">
        <v>218</v>
      </c>
      <c r="F42" s="28" t="s">
        <v>115</v>
      </c>
      <c r="G42" s="29" t="s">
        <v>108</v>
      </c>
      <c r="H42" s="88">
        <v>2.4</v>
      </c>
      <c r="I42" s="101">
        <v>176</v>
      </c>
      <c r="J42" s="88">
        <v>176</v>
      </c>
      <c r="K42" s="88">
        <v>0</v>
      </c>
      <c r="L42" s="88">
        <v>0</v>
      </c>
      <c r="M42" s="202">
        <f t="shared" si="5"/>
        <v>176</v>
      </c>
      <c r="N42" s="203">
        <f>INT(1000*(M42/MAX(M37:M42)))</f>
        <v>400</v>
      </c>
      <c r="O42" s="83"/>
      <c r="P42" s="83"/>
    </row>
    <row r="43" spans="1:16" ht="15.75">
      <c r="A43" s="82"/>
      <c r="B43" s="35"/>
      <c r="C43" s="188"/>
      <c r="D43" s="186"/>
      <c r="E43" s="43"/>
      <c r="F43" s="37"/>
      <c r="G43" s="38"/>
      <c r="H43" s="188"/>
      <c r="I43" s="189"/>
      <c r="J43" s="188"/>
      <c r="K43" s="188"/>
      <c r="L43" s="188"/>
      <c r="M43" s="35"/>
      <c r="N43" s="87"/>
      <c r="O43" s="83"/>
      <c r="P43" s="83"/>
    </row>
    <row r="44" spans="1:16" ht="19.5" thickBot="1">
      <c r="A44" s="26"/>
      <c r="B44" s="80" t="s">
        <v>46</v>
      </c>
      <c r="C44" s="14"/>
      <c r="D44" s="14"/>
      <c r="E44" s="14"/>
      <c r="F44" s="14"/>
      <c r="G44" s="15"/>
      <c r="H44" s="16"/>
      <c r="I44" s="16"/>
      <c r="J44" s="16"/>
      <c r="K44" s="16"/>
      <c r="L44" s="16"/>
      <c r="M44" s="16"/>
      <c r="N44" s="16"/>
      <c r="O44" s="62"/>
      <c r="P44" s="81"/>
    </row>
    <row r="45" spans="2:16" ht="13.5" customHeight="1">
      <c r="B45" s="262" t="s">
        <v>4</v>
      </c>
      <c r="C45" s="264" t="s">
        <v>5</v>
      </c>
      <c r="D45" s="300" t="s">
        <v>6</v>
      </c>
      <c r="E45" s="269" t="s">
        <v>59</v>
      </c>
      <c r="F45" s="267" t="s">
        <v>7</v>
      </c>
      <c r="G45" s="269" t="s">
        <v>8</v>
      </c>
      <c r="H45" s="269" t="s">
        <v>42</v>
      </c>
      <c r="I45" s="264" t="s">
        <v>43</v>
      </c>
      <c r="J45" s="264"/>
      <c r="K45" s="264" t="s">
        <v>44</v>
      </c>
      <c r="L45" s="264"/>
      <c r="M45" s="296" t="s">
        <v>30</v>
      </c>
      <c r="N45" s="298" t="s">
        <v>45</v>
      </c>
      <c r="O45" s="1"/>
      <c r="P45" s="1"/>
    </row>
    <row r="46" spans="2:16" ht="13.5" customHeight="1" thickBot="1">
      <c r="B46" s="263"/>
      <c r="C46" s="265"/>
      <c r="D46" s="301"/>
      <c r="E46" s="270"/>
      <c r="F46" s="268"/>
      <c r="G46" s="270"/>
      <c r="H46" s="270"/>
      <c r="I46" s="99" t="s">
        <v>72</v>
      </c>
      <c r="J46" s="99" t="s">
        <v>73</v>
      </c>
      <c r="K46" s="99" t="s">
        <v>74</v>
      </c>
      <c r="L46" s="99" t="s">
        <v>73</v>
      </c>
      <c r="M46" s="297"/>
      <c r="N46" s="299"/>
      <c r="O46" s="1"/>
      <c r="P46" s="1"/>
    </row>
    <row r="47" spans="1:16" ht="19.5" customHeight="1">
      <c r="A47" s="82"/>
      <c r="B47" s="19">
        <f aca="true" t="shared" si="6" ref="B47:B52">B46+1</f>
        <v>1</v>
      </c>
      <c r="C47" s="88">
        <v>175</v>
      </c>
      <c r="D47" s="32" t="s">
        <v>15</v>
      </c>
      <c r="E47" s="24" t="s">
        <v>242</v>
      </c>
      <c r="F47" s="24" t="s">
        <v>50</v>
      </c>
      <c r="G47" s="22" t="s">
        <v>16</v>
      </c>
      <c r="H47" s="132">
        <v>2.4</v>
      </c>
      <c r="I47" s="134">
        <v>355</v>
      </c>
      <c r="J47" s="132">
        <v>355</v>
      </c>
      <c r="K47" s="132">
        <v>1</v>
      </c>
      <c r="L47" s="132">
        <f>IF(K47&gt;10,0,-10*K47+110)</f>
        <v>100</v>
      </c>
      <c r="M47" s="157">
        <f aca="true" t="shared" si="7" ref="M47:M52">SUM(J47,L47)</f>
        <v>455</v>
      </c>
      <c r="N47" s="137">
        <f>INT(1000*(M47/MAX(M47:M52)))</f>
        <v>997</v>
      </c>
      <c r="O47" s="83"/>
      <c r="P47" s="83"/>
    </row>
    <row r="48" spans="1:16" ht="19.5" customHeight="1">
      <c r="A48" s="82"/>
      <c r="B48" s="21">
        <f t="shared" si="6"/>
        <v>2</v>
      </c>
      <c r="C48" s="88">
        <v>132</v>
      </c>
      <c r="D48" s="32" t="s">
        <v>22</v>
      </c>
      <c r="E48" s="24" t="s">
        <v>233</v>
      </c>
      <c r="F48" s="24" t="s">
        <v>23</v>
      </c>
      <c r="G48" s="22" t="s">
        <v>16</v>
      </c>
      <c r="H48" s="88">
        <v>2.4</v>
      </c>
      <c r="I48" s="101">
        <v>356</v>
      </c>
      <c r="J48" s="88">
        <v>356</v>
      </c>
      <c r="K48" s="88">
        <v>1</v>
      </c>
      <c r="L48" s="88">
        <f>IF(K48&gt;10,0,-10*K48+110)</f>
        <v>100</v>
      </c>
      <c r="M48" s="140">
        <f t="shared" si="7"/>
        <v>456</v>
      </c>
      <c r="N48" s="138">
        <f>INT(1000*(M48/MAX(M47:M52)))</f>
        <v>1000</v>
      </c>
      <c r="O48" s="83"/>
      <c r="P48" s="83"/>
    </row>
    <row r="49" spans="1:16" ht="19.5" customHeight="1">
      <c r="A49" s="82"/>
      <c r="B49" s="21">
        <f t="shared" si="6"/>
        <v>3</v>
      </c>
      <c r="C49" s="88">
        <v>186</v>
      </c>
      <c r="D49" s="73" t="s">
        <v>127</v>
      </c>
      <c r="E49" s="74" t="s">
        <v>220</v>
      </c>
      <c r="F49" s="74" t="s">
        <v>128</v>
      </c>
      <c r="G49" s="170" t="s">
        <v>16</v>
      </c>
      <c r="H49" s="88">
        <v>2.4</v>
      </c>
      <c r="I49" s="207" t="s">
        <v>213</v>
      </c>
      <c r="J49" s="88">
        <v>0</v>
      </c>
      <c r="K49" s="88">
        <v>0</v>
      </c>
      <c r="L49" s="88">
        <v>0</v>
      </c>
      <c r="M49" s="140">
        <f t="shared" si="7"/>
        <v>0</v>
      </c>
      <c r="N49" s="138">
        <f>INT(1000*(M49/MAX(M47:M52)))</f>
        <v>0</v>
      </c>
      <c r="O49" s="83"/>
      <c r="P49" s="83"/>
    </row>
    <row r="50" spans="1:16" ht="19.5" customHeight="1">
      <c r="A50" s="82"/>
      <c r="B50" s="21">
        <f t="shared" si="6"/>
        <v>4</v>
      </c>
      <c r="C50" s="88">
        <v>105</v>
      </c>
      <c r="D50" s="23" t="s">
        <v>106</v>
      </c>
      <c r="E50" s="28" t="s">
        <v>216</v>
      </c>
      <c r="F50" s="28" t="s">
        <v>107</v>
      </c>
      <c r="G50" s="29" t="s">
        <v>108</v>
      </c>
      <c r="H50" s="166" t="s">
        <v>199</v>
      </c>
      <c r="I50" s="88">
        <v>266</v>
      </c>
      <c r="J50" s="88">
        <v>266</v>
      </c>
      <c r="K50" s="88">
        <v>0</v>
      </c>
      <c r="L50" s="88">
        <v>0</v>
      </c>
      <c r="M50" s="140">
        <f t="shared" si="7"/>
        <v>266</v>
      </c>
      <c r="N50" s="138">
        <f>INT(1000*(M50/MAX(M48:M53)))</f>
        <v>583</v>
      </c>
      <c r="O50" s="83"/>
      <c r="P50" s="83"/>
    </row>
    <row r="51" spans="1:16" ht="19.5" customHeight="1">
      <c r="A51" s="82"/>
      <c r="B51" s="21">
        <f t="shared" si="6"/>
        <v>5</v>
      </c>
      <c r="C51" s="88">
        <v>189</v>
      </c>
      <c r="D51" s="32" t="s">
        <v>69</v>
      </c>
      <c r="E51" s="24" t="s">
        <v>235</v>
      </c>
      <c r="F51" s="24" t="s">
        <v>71</v>
      </c>
      <c r="G51" s="29" t="s">
        <v>70</v>
      </c>
      <c r="H51" s="88" t="s">
        <v>200</v>
      </c>
      <c r="I51" s="207" t="s">
        <v>213</v>
      </c>
      <c r="J51" s="88">
        <v>0</v>
      </c>
      <c r="K51" s="88">
        <v>0</v>
      </c>
      <c r="L51" s="88">
        <v>0</v>
      </c>
      <c r="M51" s="140">
        <f t="shared" si="7"/>
        <v>0</v>
      </c>
      <c r="N51" s="138">
        <f>INT(1000*(M51/MAX(M47:M52)))</f>
        <v>0</v>
      </c>
      <c r="O51" s="83"/>
      <c r="P51" s="83"/>
    </row>
    <row r="52" spans="1:16" ht="19.5" customHeight="1">
      <c r="A52" s="82"/>
      <c r="B52" s="21">
        <f t="shared" si="6"/>
        <v>6</v>
      </c>
      <c r="C52" s="88">
        <v>100</v>
      </c>
      <c r="D52" s="173" t="s">
        <v>101</v>
      </c>
      <c r="E52" s="167"/>
      <c r="F52" s="176">
        <v>123</v>
      </c>
      <c r="G52" s="22" t="s">
        <v>16</v>
      </c>
      <c r="H52" s="88" t="s">
        <v>197</v>
      </c>
      <c r="I52" s="101">
        <v>81</v>
      </c>
      <c r="J52" s="88">
        <v>81</v>
      </c>
      <c r="K52" s="88">
        <v>0</v>
      </c>
      <c r="L52" s="88">
        <v>0</v>
      </c>
      <c r="M52" s="202">
        <f t="shared" si="7"/>
        <v>81</v>
      </c>
      <c r="N52" s="203">
        <f>INT(1000*(M52/MAX(M47:M52)))</f>
        <v>177</v>
      </c>
      <c r="O52" s="83"/>
      <c r="P52" s="83"/>
    </row>
    <row r="53" spans="2:16" ht="18.75">
      <c r="B53" s="80"/>
      <c r="C53" s="36"/>
      <c r="D53" s="84"/>
      <c r="E53" s="84"/>
      <c r="F53" s="85"/>
      <c r="G53" s="38"/>
      <c r="H53" s="35"/>
      <c r="I53" s="35"/>
      <c r="J53" s="86"/>
      <c r="K53" s="86"/>
      <c r="L53" s="35"/>
      <c r="M53" s="35"/>
      <c r="N53" s="87"/>
      <c r="O53" s="1"/>
      <c r="P53" s="1"/>
    </row>
    <row r="54" spans="1:16" ht="25.5">
      <c r="A54" s="77"/>
      <c r="B54" s="77"/>
      <c r="C54" s="5"/>
      <c r="D54" s="78"/>
      <c r="E54" s="78"/>
      <c r="F54" s="79"/>
      <c r="G54" s="79"/>
      <c r="H54" s="77"/>
      <c r="I54" s="77"/>
      <c r="J54" s="77"/>
      <c r="K54" s="77"/>
      <c r="L54" s="77"/>
      <c r="M54" s="77"/>
      <c r="N54" s="77"/>
      <c r="O54" s="77"/>
      <c r="P54" s="77"/>
    </row>
    <row r="55" spans="1:16" ht="25.5">
      <c r="A55" s="77"/>
      <c r="B55" s="77"/>
      <c r="C55" s="5"/>
      <c r="D55" s="78"/>
      <c r="E55" s="78"/>
      <c r="F55" s="302" t="s">
        <v>48</v>
      </c>
      <c r="G55" s="302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9.5" thickBot="1">
      <c r="A56" s="5"/>
      <c r="B56" s="80" t="s">
        <v>41</v>
      </c>
      <c r="C56" s="14"/>
      <c r="D56" s="14"/>
      <c r="E56" s="14"/>
      <c r="F56" s="14"/>
      <c r="G56" s="15"/>
      <c r="H56" s="16"/>
      <c r="I56" s="16"/>
      <c r="J56" s="16"/>
      <c r="K56" s="16"/>
      <c r="L56" s="16"/>
      <c r="M56" s="16"/>
      <c r="N56" s="16"/>
      <c r="O56" s="62"/>
      <c r="P56" s="81"/>
    </row>
    <row r="57" spans="2:16" ht="13.5" customHeight="1">
      <c r="B57" s="262" t="s">
        <v>4</v>
      </c>
      <c r="C57" s="264" t="s">
        <v>5</v>
      </c>
      <c r="D57" s="300" t="s">
        <v>6</v>
      </c>
      <c r="E57" s="269" t="s">
        <v>59</v>
      </c>
      <c r="F57" s="267" t="s">
        <v>7</v>
      </c>
      <c r="G57" s="269" t="s">
        <v>8</v>
      </c>
      <c r="H57" s="269" t="s">
        <v>42</v>
      </c>
      <c r="I57" s="264" t="s">
        <v>43</v>
      </c>
      <c r="J57" s="264"/>
      <c r="K57" s="264" t="s">
        <v>44</v>
      </c>
      <c r="L57" s="264"/>
      <c r="M57" s="296" t="s">
        <v>30</v>
      </c>
      <c r="N57" s="298" t="s">
        <v>45</v>
      </c>
      <c r="O57" s="1"/>
      <c r="P57" s="1"/>
    </row>
    <row r="58" spans="2:16" ht="13.5" customHeight="1" thickBot="1">
      <c r="B58" s="263"/>
      <c r="C58" s="265"/>
      <c r="D58" s="301"/>
      <c r="E58" s="270"/>
      <c r="F58" s="268"/>
      <c r="G58" s="270"/>
      <c r="H58" s="270"/>
      <c r="I58" s="99" t="s">
        <v>72</v>
      </c>
      <c r="J58" s="99" t="s">
        <v>73</v>
      </c>
      <c r="K58" s="99" t="s">
        <v>74</v>
      </c>
      <c r="L58" s="99" t="s">
        <v>73</v>
      </c>
      <c r="M58" s="297"/>
      <c r="N58" s="299"/>
      <c r="O58" s="1"/>
      <c r="P58" s="1"/>
    </row>
    <row r="59" spans="1:16" ht="19.5" customHeight="1">
      <c r="A59" s="82"/>
      <c r="B59" s="19">
        <f aca="true" t="shared" si="8" ref="B59:B64">B58+1</f>
        <v>1</v>
      </c>
      <c r="C59" s="88">
        <v>186</v>
      </c>
      <c r="D59" s="73" t="s">
        <v>127</v>
      </c>
      <c r="E59" s="74" t="s">
        <v>220</v>
      </c>
      <c r="F59" s="74" t="s">
        <v>128</v>
      </c>
      <c r="G59" s="170" t="s">
        <v>16</v>
      </c>
      <c r="H59" s="132">
        <v>2.4</v>
      </c>
      <c r="I59" s="134">
        <v>291</v>
      </c>
      <c r="J59" s="132">
        <v>291</v>
      </c>
      <c r="K59" s="132">
        <v>0</v>
      </c>
      <c r="L59" s="132">
        <v>0</v>
      </c>
      <c r="M59" s="157">
        <f>SUM(J59:L59)</f>
        <v>291</v>
      </c>
      <c r="N59" s="137">
        <f>INT(1000*(M59/MAX(M59:M64)))</f>
        <v>646</v>
      </c>
      <c r="O59" s="83"/>
      <c r="P59" s="83"/>
    </row>
    <row r="60" spans="1:16" ht="19.5" customHeight="1">
      <c r="A60" s="82"/>
      <c r="B60" s="21">
        <f t="shared" si="8"/>
        <v>2</v>
      </c>
      <c r="C60" s="88">
        <v>107</v>
      </c>
      <c r="D60" s="23" t="s">
        <v>114</v>
      </c>
      <c r="E60" s="28" t="s">
        <v>218</v>
      </c>
      <c r="F60" s="28" t="s">
        <v>115</v>
      </c>
      <c r="G60" s="29" t="s">
        <v>108</v>
      </c>
      <c r="H60" s="88">
        <v>2.4</v>
      </c>
      <c r="I60" s="101">
        <v>266</v>
      </c>
      <c r="J60" s="88">
        <v>266</v>
      </c>
      <c r="K60" s="88">
        <v>7</v>
      </c>
      <c r="L60" s="88">
        <f>IF(K60&gt;10,0,-10*K60+110)</f>
        <v>40</v>
      </c>
      <c r="M60" s="140">
        <f>SUM(J60,L60)</f>
        <v>306</v>
      </c>
      <c r="N60" s="160">
        <f>INT(1000*(M60/MAX(M59:M64)))</f>
        <v>680</v>
      </c>
      <c r="O60" s="83"/>
      <c r="P60" s="83"/>
    </row>
    <row r="61" spans="1:16" ht="19.5" customHeight="1">
      <c r="A61" s="82"/>
      <c r="B61" s="21">
        <f t="shared" si="8"/>
        <v>3</v>
      </c>
      <c r="C61" s="88">
        <v>189</v>
      </c>
      <c r="D61" s="32" t="s">
        <v>69</v>
      </c>
      <c r="E61" s="24" t="s">
        <v>235</v>
      </c>
      <c r="F61" s="24" t="s">
        <v>71</v>
      </c>
      <c r="G61" s="29" t="s">
        <v>70</v>
      </c>
      <c r="H61" s="88" t="s">
        <v>200</v>
      </c>
      <c r="I61" s="101">
        <v>359</v>
      </c>
      <c r="J61" s="88">
        <v>359</v>
      </c>
      <c r="K61" s="88">
        <v>5</v>
      </c>
      <c r="L61" s="88">
        <f>IF(K61&gt;10,0,-10*K61+110)</f>
        <v>60</v>
      </c>
      <c r="M61" s="140">
        <f>SUM(J61,L61)</f>
        <v>419</v>
      </c>
      <c r="N61" s="160">
        <f>INT(1000*(M61/MAX(M59:M64)))</f>
        <v>931</v>
      </c>
      <c r="O61" s="83"/>
      <c r="P61" s="83"/>
    </row>
    <row r="62" spans="1:16" ht="19.5" customHeight="1">
      <c r="A62" s="82"/>
      <c r="B62" s="21">
        <f t="shared" si="8"/>
        <v>4</v>
      </c>
      <c r="C62" s="88">
        <v>175</v>
      </c>
      <c r="D62" s="32" t="s">
        <v>15</v>
      </c>
      <c r="E62" s="24" t="s">
        <v>242</v>
      </c>
      <c r="F62" s="24" t="s">
        <v>50</v>
      </c>
      <c r="G62" s="22" t="s">
        <v>16</v>
      </c>
      <c r="H62" s="88">
        <v>2.4</v>
      </c>
      <c r="I62" s="101">
        <v>360</v>
      </c>
      <c r="J62" s="88">
        <v>360</v>
      </c>
      <c r="K62" s="88">
        <v>2</v>
      </c>
      <c r="L62" s="88">
        <f>IF(K62&gt;10,0,-10*K62+110)</f>
        <v>90</v>
      </c>
      <c r="M62" s="140">
        <f>SUM(J62,L62)</f>
        <v>450</v>
      </c>
      <c r="N62" s="160">
        <f>INT(1000*(M62/MAX(M59:M64)))</f>
        <v>1000</v>
      </c>
      <c r="O62" s="83"/>
      <c r="P62" s="83"/>
    </row>
    <row r="63" spans="1:16" ht="19.5" customHeight="1">
      <c r="A63" s="82"/>
      <c r="B63" s="21">
        <f t="shared" si="8"/>
        <v>5</v>
      </c>
      <c r="C63" s="88">
        <v>157</v>
      </c>
      <c r="D63" s="93" t="s">
        <v>20</v>
      </c>
      <c r="E63" s="24" t="s">
        <v>234</v>
      </c>
      <c r="F63" s="24" t="s">
        <v>21</v>
      </c>
      <c r="G63" s="88" t="s">
        <v>16</v>
      </c>
      <c r="H63" s="88">
        <v>2.4</v>
      </c>
      <c r="I63" s="101">
        <v>354</v>
      </c>
      <c r="J63" s="88">
        <v>354</v>
      </c>
      <c r="K63" s="88">
        <v>2</v>
      </c>
      <c r="L63" s="88">
        <f>IF(K63&gt;10,0,-10*K63+110)</f>
        <v>90</v>
      </c>
      <c r="M63" s="140">
        <f>SUM(J63,L63)</f>
        <v>444</v>
      </c>
      <c r="N63" s="160">
        <f>INT(1000*(M63/MAX(M59:M64)))</f>
        <v>986</v>
      </c>
      <c r="O63" s="83"/>
      <c r="P63" s="83"/>
    </row>
    <row r="64" spans="1:16" ht="19.5" customHeight="1">
      <c r="A64" s="82"/>
      <c r="B64" s="21">
        <f t="shared" si="8"/>
        <v>6</v>
      </c>
      <c r="C64" s="88">
        <v>101</v>
      </c>
      <c r="D64" s="23" t="s">
        <v>121</v>
      </c>
      <c r="E64" s="28"/>
      <c r="F64" s="28" t="s">
        <v>122</v>
      </c>
      <c r="G64" s="22" t="s">
        <v>16</v>
      </c>
      <c r="H64" s="88" t="s">
        <v>198</v>
      </c>
      <c r="I64" s="101">
        <v>376</v>
      </c>
      <c r="J64" s="88">
        <v>342</v>
      </c>
      <c r="K64" s="88">
        <v>7</v>
      </c>
      <c r="L64" s="88">
        <f>IF(K64&gt;10,0,-10*K64+110)</f>
        <v>40</v>
      </c>
      <c r="M64" s="202">
        <f>SUM(J64,L64)</f>
        <v>382</v>
      </c>
      <c r="N64" s="203">
        <f>INT(1000*(M64/MAX(M59:M64)))</f>
        <v>848</v>
      </c>
      <c r="O64" s="83"/>
      <c r="P64" s="83"/>
    </row>
    <row r="65" spans="1:16" ht="15.75">
      <c r="A65" s="82"/>
      <c r="B65" s="35"/>
      <c r="C65" s="189"/>
      <c r="D65" s="190"/>
      <c r="E65" s="43"/>
      <c r="F65" s="191"/>
      <c r="G65" s="38"/>
      <c r="H65" s="188"/>
      <c r="I65" s="189"/>
      <c r="J65" s="188"/>
      <c r="K65" s="188"/>
      <c r="L65" s="188"/>
      <c r="M65" s="35"/>
      <c r="N65" s="87"/>
      <c r="O65" s="83"/>
      <c r="P65" s="83"/>
    </row>
    <row r="66" spans="1:16" ht="19.5" thickBot="1">
      <c r="A66" s="26"/>
      <c r="B66" s="80" t="s">
        <v>46</v>
      </c>
      <c r="C66" s="14"/>
      <c r="D66" s="14"/>
      <c r="E66" s="14"/>
      <c r="F66" s="14"/>
      <c r="G66" s="15"/>
      <c r="H66" s="16"/>
      <c r="I66" s="16"/>
      <c r="J66" s="16"/>
      <c r="K66" s="16"/>
      <c r="L66" s="16"/>
      <c r="M66" s="16"/>
      <c r="N66" s="16"/>
      <c r="O66" s="62"/>
      <c r="P66" s="81"/>
    </row>
    <row r="67" spans="2:16" ht="13.5" customHeight="1">
      <c r="B67" s="262" t="s">
        <v>4</v>
      </c>
      <c r="C67" s="264" t="s">
        <v>5</v>
      </c>
      <c r="D67" s="300" t="s">
        <v>6</v>
      </c>
      <c r="E67" s="269" t="s">
        <v>59</v>
      </c>
      <c r="F67" s="267" t="s">
        <v>7</v>
      </c>
      <c r="G67" s="269" t="s">
        <v>8</v>
      </c>
      <c r="H67" s="269" t="s">
        <v>42</v>
      </c>
      <c r="I67" s="264" t="s">
        <v>43</v>
      </c>
      <c r="J67" s="264"/>
      <c r="K67" s="264" t="s">
        <v>44</v>
      </c>
      <c r="L67" s="264"/>
      <c r="M67" s="296" t="s">
        <v>30</v>
      </c>
      <c r="N67" s="298" t="s">
        <v>45</v>
      </c>
      <c r="O67" s="1"/>
      <c r="P67" s="1"/>
    </row>
    <row r="68" spans="2:16" ht="13.5" customHeight="1" thickBot="1">
      <c r="B68" s="263"/>
      <c r="C68" s="265"/>
      <c r="D68" s="301"/>
      <c r="E68" s="270"/>
      <c r="F68" s="268"/>
      <c r="G68" s="270"/>
      <c r="H68" s="270"/>
      <c r="I68" s="99" t="s">
        <v>72</v>
      </c>
      <c r="J68" s="99" t="s">
        <v>73</v>
      </c>
      <c r="K68" s="99" t="s">
        <v>74</v>
      </c>
      <c r="L68" s="99" t="s">
        <v>73</v>
      </c>
      <c r="M68" s="297"/>
      <c r="N68" s="299"/>
      <c r="O68" s="1"/>
      <c r="P68" s="1"/>
    </row>
    <row r="69" spans="2:16" ht="19.5" customHeight="1">
      <c r="B69" s="19">
        <f aca="true" t="shared" si="9" ref="B69:B74">B68+1</f>
        <v>1</v>
      </c>
      <c r="C69" s="88">
        <v>106</v>
      </c>
      <c r="D69" s="23" t="s">
        <v>109</v>
      </c>
      <c r="E69" s="28" t="s">
        <v>217</v>
      </c>
      <c r="F69" s="28" t="s">
        <v>110</v>
      </c>
      <c r="G69" s="29" t="s">
        <v>108</v>
      </c>
      <c r="H69" s="132">
        <v>2.4</v>
      </c>
      <c r="I69" s="101">
        <v>351</v>
      </c>
      <c r="J69" s="88">
        <v>351</v>
      </c>
      <c r="K69" s="88">
        <v>2</v>
      </c>
      <c r="L69" s="88">
        <f>IF(K69&gt;10,0,-10*K69+110)</f>
        <v>90</v>
      </c>
      <c r="M69" s="140">
        <f aca="true" t="shared" si="10" ref="M69:M74">SUM(J69,L69)</f>
        <v>441</v>
      </c>
      <c r="N69" s="137">
        <f>INT(1000*(M69/MAX(M69:M74)))</f>
        <v>1000</v>
      </c>
      <c r="O69" s="1"/>
      <c r="P69" s="1"/>
    </row>
    <row r="70" spans="2:16" ht="19.5" customHeight="1">
      <c r="B70" s="21">
        <f t="shared" si="9"/>
        <v>2</v>
      </c>
      <c r="C70" s="88">
        <v>114</v>
      </c>
      <c r="D70" s="73" t="s">
        <v>238</v>
      </c>
      <c r="E70" s="74" t="s">
        <v>239</v>
      </c>
      <c r="F70" s="74" t="s">
        <v>57</v>
      </c>
      <c r="G70" s="22" t="s">
        <v>16</v>
      </c>
      <c r="H70" s="88">
        <v>2.4</v>
      </c>
      <c r="I70" s="101">
        <v>301</v>
      </c>
      <c r="J70" s="88">
        <v>301</v>
      </c>
      <c r="K70" s="88">
        <v>3</v>
      </c>
      <c r="L70" s="88">
        <f>IF(K70&gt;10,0,-10*K70+110)</f>
        <v>80</v>
      </c>
      <c r="M70" s="140">
        <f t="shared" si="10"/>
        <v>381</v>
      </c>
      <c r="N70" s="160">
        <f>INT(1000*(M70/MAX(M69:M74)))</f>
        <v>863</v>
      </c>
      <c r="O70" s="1"/>
      <c r="P70" s="1"/>
    </row>
    <row r="71" spans="2:16" ht="19.5" customHeight="1">
      <c r="B71" s="21">
        <f t="shared" si="9"/>
        <v>3</v>
      </c>
      <c r="C71" s="88">
        <v>105</v>
      </c>
      <c r="D71" s="23" t="s">
        <v>106</v>
      </c>
      <c r="E71" s="28" t="s">
        <v>216</v>
      </c>
      <c r="F71" s="28" t="s">
        <v>107</v>
      </c>
      <c r="G71" s="29" t="s">
        <v>108</v>
      </c>
      <c r="H71" s="166" t="s">
        <v>199</v>
      </c>
      <c r="I71" s="101">
        <v>359</v>
      </c>
      <c r="J71" s="88">
        <v>359</v>
      </c>
      <c r="K71" s="88">
        <v>0</v>
      </c>
      <c r="L71" s="88">
        <v>0</v>
      </c>
      <c r="M71" s="140">
        <f t="shared" si="10"/>
        <v>359</v>
      </c>
      <c r="N71" s="160">
        <f>INT(1000*(M71/MAX(M69:M74)))</f>
        <v>814</v>
      </c>
      <c r="O71" s="1"/>
      <c r="P71" s="1"/>
    </row>
    <row r="72" spans="2:16" ht="19.5" customHeight="1">
      <c r="B72" s="21">
        <f t="shared" si="9"/>
        <v>4</v>
      </c>
      <c r="C72" s="88">
        <v>120</v>
      </c>
      <c r="D72" s="23" t="s">
        <v>51</v>
      </c>
      <c r="E72" s="24" t="s">
        <v>195</v>
      </c>
      <c r="F72" s="24" t="s">
        <v>52</v>
      </c>
      <c r="G72" s="22" t="s">
        <v>16</v>
      </c>
      <c r="H72" s="88">
        <v>2.4</v>
      </c>
      <c r="I72" s="101">
        <v>362</v>
      </c>
      <c r="J72" s="88">
        <v>358</v>
      </c>
      <c r="K72" s="88">
        <v>6</v>
      </c>
      <c r="L72" s="88">
        <f>IF(K72&gt;10,0,-10*K72+110)</f>
        <v>50</v>
      </c>
      <c r="M72" s="140">
        <f t="shared" si="10"/>
        <v>408</v>
      </c>
      <c r="N72" s="160">
        <f>INT(1000*(M72/MAX(M69:M74)))</f>
        <v>925</v>
      </c>
      <c r="O72" s="1"/>
      <c r="P72" s="1"/>
    </row>
    <row r="73" spans="2:16" ht="19.5" customHeight="1">
      <c r="B73" s="21">
        <f t="shared" si="9"/>
        <v>5</v>
      </c>
      <c r="C73" s="88">
        <v>132</v>
      </c>
      <c r="D73" s="32" t="s">
        <v>22</v>
      </c>
      <c r="E73" s="24" t="s">
        <v>233</v>
      </c>
      <c r="F73" s="24" t="s">
        <v>23</v>
      </c>
      <c r="G73" s="22" t="s">
        <v>16</v>
      </c>
      <c r="H73" s="88">
        <v>2.4</v>
      </c>
      <c r="I73" s="207" t="s">
        <v>213</v>
      </c>
      <c r="J73" s="88">
        <v>0</v>
      </c>
      <c r="K73" s="88">
        <v>0</v>
      </c>
      <c r="L73" s="88">
        <v>0</v>
      </c>
      <c r="M73" s="140">
        <f t="shared" si="10"/>
        <v>0</v>
      </c>
      <c r="N73" s="160">
        <f>INT(1000*(M73/MAX(M70:M75)))</f>
        <v>0</v>
      </c>
      <c r="O73" s="1"/>
      <c r="P73" s="1"/>
    </row>
    <row r="74" spans="2:16" ht="19.5" customHeight="1">
      <c r="B74" s="21">
        <f t="shared" si="9"/>
        <v>6</v>
      </c>
      <c r="C74" s="166">
        <v>100</v>
      </c>
      <c r="D74" s="173" t="s">
        <v>101</v>
      </c>
      <c r="E74" s="223"/>
      <c r="F74" s="219">
        <v>123</v>
      </c>
      <c r="G74" s="22" t="s">
        <v>16</v>
      </c>
      <c r="H74" s="88" t="s">
        <v>197</v>
      </c>
      <c r="I74" s="207" t="s">
        <v>213</v>
      </c>
      <c r="J74" s="88">
        <v>0</v>
      </c>
      <c r="K74" s="88">
        <v>0</v>
      </c>
      <c r="L74" s="88">
        <v>0</v>
      </c>
      <c r="M74" s="140">
        <f t="shared" si="10"/>
        <v>0</v>
      </c>
      <c r="N74" s="160">
        <f>INT(1000*(M74/MAX(M69:M74)))</f>
        <v>0</v>
      </c>
      <c r="O74" s="1"/>
      <c r="P74" s="1"/>
    </row>
    <row r="75" spans="2:16" ht="18.75">
      <c r="B75" s="80"/>
      <c r="C75" s="36"/>
      <c r="D75" s="84"/>
      <c r="E75" s="84"/>
      <c r="F75" s="85"/>
      <c r="G75" s="38"/>
      <c r="H75" s="35"/>
      <c r="I75" s="35"/>
      <c r="J75" s="86"/>
      <c r="K75" s="86"/>
      <c r="L75" s="35"/>
      <c r="M75" s="35"/>
      <c r="N75" s="87"/>
      <c r="O75" s="1"/>
      <c r="P75" s="1"/>
    </row>
    <row r="76" spans="1:14" ht="12.75">
      <c r="A76" s="26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  <c r="N76" s="90"/>
    </row>
    <row r="77" spans="2:16" ht="25.5">
      <c r="B77" s="77"/>
      <c r="C77" s="5"/>
      <c r="D77" s="78"/>
      <c r="E77" s="78"/>
      <c r="F77" s="302" t="s">
        <v>38</v>
      </c>
      <c r="G77" s="302"/>
      <c r="H77" s="77"/>
      <c r="I77" s="77"/>
      <c r="J77" s="77"/>
      <c r="K77" s="77"/>
      <c r="L77" s="77"/>
      <c r="M77" s="91"/>
      <c r="N77" s="91"/>
      <c r="O77" s="77"/>
      <c r="P77" s="77"/>
    </row>
    <row r="78" spans="1:16" ht="16.5" customHeight="1" thickBot="1">
      <c r="A78" s="77"/>
      <c r="B78" s="80"/>
      <c r="C78" s="14"/>
      <c r="D78" s="14"/>
      <c r="E78" s="14"/>
      <c r="F78" s="14"/>
      <c r="G78" s="15"/>
      <c r="H78" s="16"/>
      <c r="I78" s="16"/>
      <c r="J78" s="16"/>
      <c r="K78" s="16"/>
      <c r="L78" s="16"/>
      <c r="M78" s="16"/>
      <c r="N78" s="16"/>
      <c r="O78" s="62"/>
      <c r="P78" s="81"/>
    </row>
    <row r="79" spans="2:16" ht="13.5" customHeight="1">
      <c r="B79" s="262" t="s">
        <v>4</v>
      </c>
      <c r="C79" s="264" t="s">
        <v>5</v>
      </c>
      <c r="D79" s="300" t="s">
        <v>6</v>
      </c>
      <c r="E79" s="269" t="s">
        <v>59</v>
      </c>
      <c r="F79" s="267" t="s">
        <v>7</v>
      </c>
      <c r="G79" s="269" t="s">
        <v>8</v>
      </c>
      <c r="H79" s="269" t="s">
        <v>42</v>
      </c>
      <c r="I79" s="264" t="s">
        <v>43</v>
      </c>
      <c r="J79" s="264"/>
      <c r="K79" s="264" t="s">
        <v>44</v>
      </c>
      <c r="L79" s="264"/>
      <c r="M79" s="296" t="s">
        <v>30</v>
      </c>
      <c r="N79" s="298" t="s">
        <v>45</v>
      </c>
      <c r="O79" s="1"/>
      <c r="P79" s="1"/>
    </row>
    <row r="80" spans="2:16" ht="13.5" customHeight="1" thickBot="1">
      <c r="B80" s="263"/>
      <c r="C80" s="265"/>
      <c r="D80" s="301"/>
      <c r="E80" s="270"/>
      <c r="F80" s="268"/>
      <c r="G80" s="270"/>
      <c r="H80" s="270"/>
      <c r="I80" s="99" t="s">
        <v>72</v>
      </c>
      <c r="J80" s="99" t="s">
        <v>73</v>
      </c>
      <c r="K80" s="99" t="s">
        <v>74</v>
      </c>
      <c r="L80" s="99" t="s">
        <v>73</v>
      </c>
      <c r="M80" s="297"/>
      <c r="N80" s="299"/>
      <c r="O80" s="1"/>
      <c r="P80" s="1"/>
    </row>
    <row r="81" spans="2:16" ht="19.5" customHeight="1">
      <c r="B81" s="19">
        <f>B80+1</f>
        <v>1</v>
      </c>
      <c r="C81" s="88">
        <v>175</v>
      </c>
      <c r="D81" s="32" t="s">
        <v>15</v>
      </c>
      <c r="E81" s="24" t="s">
        <v>242</v>
      </c>
      <c r="F81" s="24" t="s">
        <v>50</v>
      </c>
      <c r="G81" s="22" t="s">
        <v>16</v>
      </c>
      <c r="H81" s="132">
        <v>2.4</v>
      </c>
      <c r="I81" s="132">
        <v>351</v>
      </c>
      <c r="J81" s="132">
        <v>351</v>
      </c>
      <c r="K81" s="132">
        <v>3</v>
      </c>
      <c r="L81" s="88">
        <f>IF(K81&gt;10,0,-10*K81+110)</f>
        <v>80</v>
      </c>
      <c r="M81" s="157">
        <f>SUM(J81,L81)</f>
        <v>431</v>
      </c>
      <c r="N81" s="137">
        <f>INT(1000*(M81/MAX(M81:M85)))</f>
        <v>957</v>
      </c>
      <c r="O81" s="1"/>
      <c r="P81" s="1"/>
    </row>
    <row r="82" spans="2:16" ht="19.5" customHeight="1">
      <c r="B82" s="21">
        <f>B81+1</f>
        <v>2</v>
      </c>
      <c r="C82" s="88">
        <v>157</v>
      </c>
      <c r="D82" s="93" t="s">
        <v>20</v>
      </c>
      <c r="E82" s="24" t="s">
        <v>234</v>
      </c>
      <c r="F82" s="24" t="s">
        <v>21</v>
      </c>
      <c r="G82" s="88" t="s">
        <v>16</v>
      </c>
      <c r="H82" s="88">
        <v>2.4</v>
      </c>
      <c r="I82" s="88">
        <v>360</v>
      </c>
      <c r="J82" s="88">
        <v>360</v>
      </c>
      <c r="K82" s="88">
        <v>2</v>
      </c>
      <c r="L82" s="88">
        <f>IF(K82&gt;10,0,-10*K82+110)</f>
        <v>90</v>
      </c>
      <c r="M82" s="140">
        <f>SUM(J82,L82)</f>
        <v>450</v>
      </c>
      <c r="N82" s="160">
        <f>INT(1000*(M82/MAX(M81:M85)))</f>
        <v>1000</v>
      </c>
      <c r="O82" s="1"/>
      <c r="P82" s="1"/>
    </row>
    <row r="83" spans="2:16" ht="19.5" customHeight="1">
      <c r="B83" s="21">
        <f>B82+1</f>
        <v>3</v>
      </c>
      <c r="C83" s="88">
        <v>120</v>
      </c>
      <c r="D83" s="23" t="s">
        <v>51</v>
      </c>
      <c r="E83" s="24" t="s">
        <v>195</v>
      </c>
      <c r="F83" s="24" t="s">
        <v>52</v>
      </c>
      <c r="G83" s="22" t="s">
        <v>16</v>
      </c>
      <c r="H83" s="88">
        <v>2.4</v>
      </c>
      <c r="I83" s="88">
        <v>277</v>
      </c>
      <c r="J83" s="88">
        <v>277</v>
      </c>
      <c r="K83" s="88">
        <v>8</v>
      </c>
      <c r="L83" s="88">
        <f>IF(K83&gt;10,0,-10*K83+110)</f>
        <v>30</v>
      </c>
      <c r="M83" s="140">
        <f>SUM(J83,L83)</f>
        <v>307</v>
      </c>
      <c r="N83" s="160">
        <f>INT(1000*(M83/MAX(M81:M85)))</f>
        <v>682</v>
      </c>
      <c r="O83" s="1"/>
      <c r="P83" s="1"/>
    </row>
    <row r="84" spans="2:16" ht="19.5" customHeight="1">
      <c r="B84" s="21">
        <f>B83+1</f>
        <v>4</v>
      </c>
      <c r="C84" s="88">
        <v>105</v>
      </c>
      <c r="D84" s="23" t="s">
        <v>106</v>
      </c>
      <c r="E84" s="28" t="s">
        <v>216</v>
      </c>
      <c r="F84" s="28" t="s">
        <v>107</v>
      </c>
      <c r="G84" s="29" t="s">
        <v>108</v>
      </c>
      <c r="H84" s="166" t="s">
        <v>199</v>
      </c>
      <c r="I84" s="207" t="s">
        <v>213</v>
      </c>
      <c r="J84" s="88">
        <v>0</v>
      </c>
      <c r="K84" s="88">
        <v>0</v>
      </c>
      <c r="L84" s="88">
        <v>0</v>
      </c>
      <c r="M84" s="140">
        <f>SUM(J84,L84)</f>
        <v>0</v>
      </c>
      <c r="N84" s="160">
        <f>INT(1000*(M84/MAX(M81:M85)))</f>
        <v>0</v>
      </c>
      <c r="O84" s="1"/>
      <c r="P84" s="1"/>
    </row>
    <row r="85" spans="2:16" ht="19.5" customHeight="1" thickBot="1">
      <c r="B85" s="27">
        <f>B84+1</f>
        <v>5</v>
      </c>
      <c r="C85" s="133">
        <v>106</v>
      </c>
      <c r="D85" s="224" t="s">
        <v>109</v>
      </c>
      <c r="E85" s="220" t="s">
        <v>217</v>
      </c>
      <c r="F85" s="220" t="s">
        <v>110</v>
      </c>
      <c r="G85" s="225" t="s">
        <v>108</v>
      </c>
      <c r="H85" s="133">
        <v>2.4</v>
      </c>
      <c r="I85" s="133">
        <v>337</v>
      </c>
      <c r="J85" s="133">
        <v>337</v>
      </c>
      <c r="K85" s="133">
        <v>0</v>
      </c>
      <c r="L85" s="133">
        <v>0</v>
      </c>
      <c r="M85" s="158">
        <f>SUM(J85,L85)</f>
        <v>337</v>
      </c>
      <c r="N85" s="159">
        <f>INT(1000*(M85/MAX(M81:M85)))</f>
        <v>748</v>
      </c>
      <c r="O85" s="1"/>
      <c r="P85" s="1"/>
    </row>
    <row r="86" spans="1:15" ht="12.75">
      <c r="A86" s="26"/>
      <c r="O86" s="92"/>
    </row>
    <row r="87" spans="1:15" ht="12.75">
      <c r="A87" s="26"/>
      <c r="O87" s="92"/>
    </row>
    <row r="88" spans="1:15" ht="12.75">
      <c r="A88" s="26"/>
      <c r="O88" s="92"/>
    </row>
    <row r="89" spans="1:15" ht="12.75">
      <c r="A89" s="26"/>
      <c r="O89" s="92"/>
    </row>
    <row r="90" spans="1:16" ht="13.5" customHeight="1">
      <c r="A90" s="1"/>
      <c r="I90" s="42"/>
      <c r="J90" s="43" t="s">
        <v>24</v>
      </c>
      <c r="K90" s="43"/>
      <c r="L90" s="44"/>
      <c r="M90" s="44"/>
      <c r="O90" s="1"/>
      <c r="P90" s="1"/>
    </row>
    <row r="91" spans="1:17" ht="14.25" customHeight="1">
      <c r="A91" s="255" t="s">
        <v>99</v>
      </c>
      <c r="B91" s="256"/>
      <c r="C91" s="256"/>
      <c r="D91" s="256"/>
      <c r="E91" s="256"/>
      <c r="F91" s="256"/>
      <c r="G91" s="256"/>
      <c r="I91" s="2"/>
      <c r="L91" s="26"/>
      <c r="O91" s="1"/>
      <c r="P91" s="1"/>
      <c r="Q91" s="1"/>
    </row>
    <row r="92" spans="1:17" ht="14.25" customHeight="1">
      <c r="A92" s="45"/>
      <c r="B92" s="46"/>
      <c r="C92" s="4"/>
      <c r="D92" s="4"/>
      <c r="E92" s="4"/>
      <c r="F92" s="47"/>
      <c r="I92" s="258" t="s">
        <v>269</v>
      </c>
      <c r="J92" s="256"/>
      <c r="K92" s="256"/>
      <c r="L92" s="256"/>
      <c r="M92" s="256"/>
      <c r="N92" s="256"/>
      <c r="O92" s="256"/>
      <c r="P92" s="256"/>
      <c r="Q92" s="1"/>
    </row>
    <row r="93" spans="1:17" ht="14.25" customHeight="1">
      <c r="A93" s="257" t="s">
        <v>92</v>
      </c>
      <c r="B93" s="256"/>
      <c r="C93" s="256"/>
      <c r="D93" s="256"/>
      <c r="E93" s="256"/>
      <c r="F93" s="256"/>
      <c r="G93" s="256"/>
      <c r="J93" s="2"/>
      <c r="M93" s="26"/>
      <c r="N93" s="26"/>
      <c r="O93" s="1"/>
      <c r="P93" s="1"/>
      <c r="Q93" s="1"/>
    </row>
    <row r="94" spans="1:17" ht="14.25" customHeight="1">
      <c r="A94" s="49"/>
      <c r="B94" s="50"/>
      <c r="C94" s="51"/>
      <c r="D94" s="51"/>
      <c r="E94" s="51"/>
      <c r="F94" s="52"/>
      <c r="I94" s="258" t="s">
        <v>270</v>
      </c>
      <c r="J94" s="256"/>
      <c r="K94" s="256"/>
      <c r="L94" s="256"/>
      <c r="M94" s="256"/>
      <c r="N94" s="256"/>
      <c r="O94" s="256"/>
      <c r="P94" s="256"/>
      <c r="Q94" s="1"/>
    </row>
    <row r="95" spans="1:17" ht="14.25" customHeight="1">
      <c r="A95" s="255" t="s">
        <v>95</v>
      </c>
      <c r="B95" s="256"/>
      <c r="C95" s="256"/>
      <c r="D95" s="256"/>
      <c r="E95" s="256"/>
      <c r="F95" s="256"/>
      <c r="G95" s="256"/>
      <c r="I95" s="47"/>
      <c r="J95" s="2"/>
      <c r="M95" s="26"/>
      <c r="N95" s="26"/>
      <c r="O95" s="1"/>
      <c r="P95" s="1"/>
      <c r="Q95" s="1"/>
    </row>
    <row r="96" spans="1:17" ht="14.25" customHeight="1">
      <c r="A96" s="1"/>
      <c r="C96" s="53"/>
      <c r="D96" s="54"/>
      <c r="E96" s="54"/>
      <c r="F96" s="2"/>
      <c r="G96" s="2"/>
      <c r="H96" s="55"/>
      <c r="I96" s="257" t="s">
        <v>271</v>
      </c>
      <c r="J96" s="256"/>
      <c r="K96" s="256"/>
      <c r="L96" s="256"/>
      <c r="M96" s="256"/>
      <c r="N96" s="256"/>
      <c r="O96" s="256"/>
      <c r="P96" s="256"/>
      <c r="Q96" s="1"/>
    </row>
    <row r="97" ht="12.75">
      <c r="A97" s="1"/>
    </row>
  </sheetData>
  <sheetProtection/>
  <mergeCells count="99">
    <mergeCell ref="A93:G93"/>
    <mergeCell ref="A95:G95"/>
    <mergeCell ref="I57:J57"/>
    <mergeCell ref="K57:L57"/>
    <mergeCell ref="I67:J67"/>
    <mergeCell ref="K67:L67"/>
    <mergeCell ref="E67:E68"/>
    <mergeCell ref="F77:G77"/>
    <mergeCell ref="B79:B80"/>
    <mergeCell ref="B9:N9"/>
    <mergeCell ref="I35:J35"/>
    <mergeCell ref="K35:L35"/>
    <mergeCell ref="F10:G10"/>
    <mergeCell ref="B13:B14"/>
    <mergeCell ref="C13:C14"/>
    <mergeCell ref="H13:H14"/>
    <mergeCell ref="I23:J23"/>
    <mergeCell ref="I13:J13"/>
    <mergeCell ref="G13:G14"/>
    <mergeCell ref="K1:M1"/>
    <mergeCell ref="D2:J2"/>
    <mergeCell ref="K2:M2"/>
    <mergeCell ref="D3:J3"/>
    <mergeCell ref="D1:J1"/>
    <mergeCell ref="D4:J4"/>
    <mergeCell ref="K6:N6"/>
    <mergeCell ref="D7:J7"/>
    <mergeCell ref="K4:M4"/>
    <mergeCell ref="K5:N5"/>
    <mergeCell ref="D6:J6"/>
    <mergeCell ref="N45:N46"/>
    <mergeCell ref="I45:J45"/>
    <mergeCell ref="E23:E24"/>
    <mergeCell ref="E35:E36"/>
    <mergeCell ref="E45:E46"/>
    <mergeCell ref="K45:L45"/>
    <mergeCell ref="M13:M14"/>
    <mergeCell ref="N13:N14"/>
    <mergeCell ref="K13:L13"/>
    <mergeCell ref="M35:M36"/>
    <mergeCell ref="N35:N36"/>
    <mergeCell ref="M45:M46"/>
    <mergeCell ref="K23:L23"/>
    <mergeCell ref="M23:M24"/>
    <mergeCell ref="N23:N24"/>
    <mergeCell ref="H23:H24"/>
    <mergeCell ref="B35:B36"/>
    <mergeCell ref="C35:C36"/>
    <mergeCell ref="D35:D36"/>
    <mergeCell ref="F35:F36"/>
    <mergeCell ref="G35:G36"/>
    <mergeCell ref="D23:D24"/>
    <mergeCell ref="F23:F24"/>
    <mergeCell ref="G23:G24"/>
    <mergeCell ref="H35:H36"/>
    <mergeCell ref="D13:D14"/>
    <mergeCell ref="F13:F14"/>
    <mergeCell ref="B45:B46"/>
    <mergeCell ref="C45:C46"/>
    <mergeCell ref="D45:D46"/>
    <mergeCell ref="F45:F46"/>
    <mergeCell ref="B23:B24"/>
    <mergeCell ref="C23:C24"/>
    <mergeCell ref="F33:G33"/>
    <mergeCell ref="E13:E14"/>
    <mergeCell ref="G45:G46"/>
    <mergeCell ref="H45:H46"/>
    <mergeCell ref="F55:G55"/>
    <mergeCell ref="B57:B58"/>
    <mergeCell ref="C57:C58"/>
    <mergeCell ref="D57:D58"/>
    <mergeCell ref="F57:F58"/>
    <mergeCell ref="G57:G58"/>
    <mergeCell ref="E57:E58"/>
    <mergeCell ref="H57:H58"/>
    <mergeCell ref="M57:M58"/>
    <mergeCell ref="N57:N58"/>
    <mergeCell ref="B67:B68"/>
    <mergeCell ref="C67:C68"/>
    <mergeCell ref="D67:D68"/>
    <mergeCell ref="F67:F68"/>
    <mergeCell ref="G67:G68"/>
    <mergeCell ref="H67:H68"/>
    <mergeCell ref="M67:M68"/>
    <mergeCell ref="N67:N68"/>
    <mergeCell ref="C79:C80"/>
    <mergeCell ref="D79:D80"/>
    <mergeCell ref="F79:F80"/>
    <mergeCell ref="G79:G80"/>
    <mergeCell ref="E79:E80"/>
    <mergeCell ref="I92:P92"/>
    <mergeCell ref="A91:G91"/>
    <mergeCell ref="I94:P94"/>
    <mergeCell ref="I96:P96"/>
    <mergeCell ref="H79:H80"/>
    <mergeCell ref="M79:M80"/>
    <mergeCell ref="N79:N80"/>
    <mergeCell ref="I79:J79"/>
    <mergeCell ref="K79:L79"/>
  </mergeCells>
  <printOptions/>
  <pageMargins left="0.2" right="0.1968503937007874" top="0.78" bottom="0.3937007874015748" header="0" footer="0"/>
  <pageSetup fitToHeight="2" horizontalDpi="600" verticalDpi="600" orientation="portrait" paperSize="9" scale="76" r:id="rId2"/>
  <rowBreaks count="1" manualBreakCount="1">
    <brk id="5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15"/>
  </sheetPr>
  <dimension ref="A1:P59"/>
  <sheetViews>
    <sheetView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1" customWidth="1"/>
    <col min="4" max="4" width="37.00390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26" customWidth="1"/>
    <col min="14" max="14" width="7.8515625" style="1" customWidth="1"/>
    <col min="15" max="15" width="3.421875" style="0" customWidth="1"/>
  </cols>
  <sheetData>
    <row r="1" spans="1:15" ht="13.5" customHeight="1">
      <c r="A1" s="5"/>
      <c r="B1" s="57"/>
      <c r="C1" s="57"/>
      <c r="D1" s="276" t="s">
        <v>66</v>
      </c>
      <c r="E1" s="276"/>
      <c r="F1" s="276"/>
      <c r="G1" s="276"/>
      <c r="H1" s="276"/>
      <c r="I1" s="276"/>
      <c r="J1" s="276"/>
      <c r="K1" s="271" t="s">
        <v>147</v>
      </c>
      <c r="L1" s="271"/>
      <c r="M1" s="271"/>
      <c r="N1" s="11"/>
      <c r="O1" s="6"/>
    </row>
    <row r="2" spans="1:15" ht="13.5" customHeight="1">
      <c r="A2" s="5"/>
      <c r="B2" s="58"/>
      <c r="C2" s="58"/>
      <c r="D2" s="284"/>
      <c r="E2" s="284"/>
      <c r="F2" s="284"/>
      <c r="G2" s="284"/>
      <c r="H2" s="284"/>
      <c r="I2" s="284"/>
      <c r="J2" s="284"/>
      <c r="K2" s="271" t="s">
        <v>215</v>
      </c>
      <c r="L2" s="271"/>
      <c r="M2" s="271"/>
      <c r="N2" s="11"/>
      <c r="O2" s="8"/>
    </row>
    <row r="3" spans="1:15" ht="13.5" customHeight="1">
      <c r="A3" s="5"/>
      <c r="B3" s="59"/>
      <c r="C3" s="59"/>
      <c r="D3" s="285" t="s">
        <v>75</v>
      </c>
      <c r="E3" s="285"/>
      <c r="F3" s="285"/>
      <c r="G3" s="285"/>
      <c r="H3" s="285"/>
      <c r="I3" s="285"/>
      <c r="J3" s="285"/>
      <c r="K3" s="59"/>
      <c r="L3" s="5"/>
      <c r="M3" s="5"/>
      <c r="N3" s="5"/>
      <c r="O3" s="9"/>
    </row>
    <row r="4" spans="1:15" ht="13.5" customHeight="1">
      <c r="A4" s="5"/>
      <c r="B4" s="11"/>
      <c r="C4" s="11"/>
      <c r="D4" s="274" t="s">
        <v>76</v>
      </c>
      <c r="E4" s="274"/>
      <c r="F4" s="274"/>
      <c r="G4" s="274"/>
      <c r="H4" s="274"/>
      <c r="I4" s="274"/>
      <c r="J4" s="274"/>
      <c r="K4" s="275" t="s">
        <v>25</v>
      </c>
      <c r="L4" s="275"/>
      <c r="M4" s="275"/>
      <c r="N4" s="5"/>
      <c r="O4" s="10"/>
    </row>
    <row r="5" spans="1:15" ht="13.5" customHeight="1">
      <c r="A5" s="5"/>
      <c r="B5" s="47"/>
      <c r="C5" s="47"/>
      <c r="D5" s="47"/>
      <c r="E5" s="47"/>
      <c r="F5" s="47"/>
      <c r="G5" s="47"/>
      <c r="H5" s="47"/>
      <c r="I5" s="47"/>
      <c r="J5" s="47"/>
      <c r="K5" s="271" t="s">
        <v>203</v>
      </c>
      <c r="L5" s="271"/>
      <c r="M5" s="271"/>
      <c r="N5" s="271"/>
      <c r="O5" s="10"/>
    </row>
    <row r="6" spans="1:15" ht="13.5" customHeight="1">
      <c r="A6" s="5"/>
      <c r="B6" s="60"/>
      <c r="C6" s="60"/>
      <c r="D6" s="276" t="s">
        <v>26</v>
      </c>
      <c r="E6" s="276"/>
      <c r="F6" s="276"/>
      <c r="G6" s="276"/>
      <c r="H6" s="276"/>
      <c r="I6" s="276"/>
      <c r="J6" s="276"/>
      <c r="K6" s="271" t="s">
        <v>172</v>
      </c>
      <c r="L6" s="271"/>
      <c r="M6" s="271"/>
      <c r="N6" s="271"/>
      <c r="O6" s="10"/>
    </row>
    <row r="7" spans="1:15" ht="15.75" customHeight="1">
      <c r="A7" s="5"/>
      <c r="B7" s="61"/>
      <c r="C7" s="61"/>
      <c r="D7" s="272" t="s">
        <v>27</v>
      </c>
      <c r="E7" s="272"/>
      <c r="F7" s="272"/>
      <c r="G7" s="272"/>
      <c r="H7" s="272"/>
      <c r="I7" s="272"/>
      <c r="J7" s="272"/>
      <c r="K7" s="61"/>
      <c r="L7" s="61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73" t="s">
        <v>49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5"/>
    </row>
    <row r="10" spans="1:14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2"/>
      <c r="N10" s="5"/>
    </row>
    <row r="11" spans="2:14" ht="13.5" customHeight="1">
      <c r="B11" s="262" t="s">
        <v>4</v>
      </c>
      <c r="C11" s="264" t="s">
        <v>5</v>
      </c>
      <c r="D11" s="260" t="s">
        <v>6</v>
      </c>
      <c r="E11" s="269" t="s">
        <v>59</v>
      </c>
      <c r="F11" s="267" t="s">
        <v>7</v>
      </c>
      <c r="G11" s="269" t="s">
        <v>8</v>
      </c>
      <c r="H11" s="260" t="s">
        <v>28</v>
      </c>
      <c r="I11" s="260"/>
      <c r="J11" s="261"/>
      <c r="K11" s="277" t="s">
        <v>29</v>
      </c>
      <c r="L11" s="278"/>
      <c r="M11" s="279" t="s">
        <v>30</v>
      </c>
      <c r="N11" s="281" t="s">
        <v>31</v>
      </c>
    </row>
    <row r="12" spans="2:14" ht="13.5" thickBot="1">
      <c r="B12" s="263"/>
      <c r="C12" s="265"/>
      <c r="D12" s="266"/>
      <c r="E12" s="270"/>
      <c r="F12" s="268"/>
      <c r="G12" s="270"/>
      <c r="H12" s="17">
        <v>1</v>
      </c>
      <c r="I12" s="17">
        <v>2</v>
      </c>
      <c r="J12" s="18">
        <v>3</v>
      </c>
      <c r="K12" s="63">
        <v>1</v>
      </c>
      <c r="L12" s="64">
        <v>2</v>
      </c>
      <c r="M12" s="280"/>
      <c r="N12" s="282"/>
    </row>
    <row r="13" spans="1:14" s="107" customFormat="1" ht="15.75">
      <c r="A13" s="106"/>
      <c r="B13" s="155">
        <f aca="true" t="shared" si="0" ref="B13:B45">B12+1</f>
        <v>1</v>
      </c>
      <c r="C13" s="166">
        <v>157</v>
      </c>
      <c r="D13" s="172" t="s">
        <v>20</v>
      </c>
      <c r="E13" s="24" t="s">
        <v>234</v>
      </c>
      <c r="F13" s="20" t="s">
        <v>21</v>
      </c>
      <c r="G13" s="88" t="s">
        <v>16</v>
      </c>
      <c r="H13" s="110">
        <v>180</v>
      </c>
      <c r="I13" s="113">
        <v>167</v>
      </c>
      <c r="J13" s="114">
        <v>134</v>
      </c>
      <c r="K13" s="68"/>
      <c r="L13" s="177"/>
      <c r="M13" s="184">
        <f aca="true" t="shared" si="1" ref="M13:M45">SUM(H13:J13)</f>
        <v>481</v>
      </c>
      <c r="N13" s="137">
        <f aca="true" t="shared" si="2" ref="N13:N45">RANK(M13,M$13:M$45)</f>
        <v>1</v>
      </c>
    </row>
    <row r="14" spans="1:14" s="107" customFormat="1" ht="15.75">
      <c r="A14" s="106"/>
      <c r="B14" s="65">
        <f t="shared" si="0"/>
        <v>2</v>
      </c>
      <c r="C14" s="88">
        <v>186</v>
      </c>
      <c r="D14" s="73" t="s">
        <v>127</v>
      </c>
      <c r="E14" s="74" t="s">
        <v>220</v>
      </c>
      <c r="F14" s="74" t="s">
        <v>128</v>
      </c>
      <c r="G14" s="22" t="s">
        <v>16</v>
      </c>
      <c r="H14" s="113">
        <v>163</v>
      </c>
      <c r="I14" s="113">
        <v>128</v>
      </c>
      <c r="J14" s="111">
        <v>180</v>
      </c>
      <c r="K14" s="68"/>
      <c r="L14" s="25"/>
      <c r="M14" s="139">
        <f t="shared" si="1"/>
        <v>471</v>
      </c>
      <c r="N14" s="160">
        <f t="shared" si="2"/>
        <v>2</v>
      </c>
    </row>
    <row r="15" spans="1:14" s="107" customFormat="1" ht="18.75">
      <c r="A15" s="106"/>
      <c r="B15" s="65">
        <f t="shared" si="0"/>
        <v>3</v>
      </c>
      <c r="C15" s="88">
        <v>122</v>
      </c>
      <c r="D15" s="186" t="s">
        <v>132</v>
      </c>
      <c r="E15" s="164"/>
      <c r="F15" s="24" t="s">
        <v>133</v>
      </c>
      <c r="G15" s="22" t="s">
        <v>16</v>
      </c>
      <c r="H15" s="113">
        <v>146</v>
      </c>
      <c r="I15" s="113">
        <v>132</v>
      </c>
      <c r="J15" s="111">
        <v>180</v>
      </c>
      <c r="K15" s="68"/>
      <c r="L15" s="25"/>
      <c r="M15" s="139">
        <f t="shared" si="1"/>
        <v>458</v>
      </c>
      <c r="N15" s="138">
        <f t="shared" si="2"/>
        <v>3</v>
      </c>
    </row>
    <row r="16" spans="2:14" ht="15.75">
      <c r="B16" s="65">
        <f t="shared" si="0"/>
        <v>4</v>
      </c>
      <c r="C16" s="88">
        <v>126</v>
      </c>
      <c r="D16" s="23" t="s">
        <v>230</v>
      </c>
      <c r="E16" s="24" t="s">
        <v>231</v>
      </c>
      <c r="F16" s="24" t="s">
        <v>173</v>
      </c>
      <c r="G16" s="29" t="s">
        <v>16</v>
      </c>
      <c r="H16" s="113">
        <v>166</v>
      </c>
      <c r="I16" s="113">
        <v>129</v>
      </c>
      <c r="J16" s="114">
        <v>157</v>
      </c>
      <c r="K16" s="68"/>
      <c r="L16" s="25"/>
      <c r="M16" s="139">
        <f t="shared" si="1"/>
        <v>452</v>
      </c>
      <c r="N16" s="139">
        <f t="shared" si="2"/>
        <v>4</v>
      </c>
    </row>
    <row r="17" spans="2:14" ht="15.75">
      <c r="B17" s="65">
        <f t="shared" si="0"/>
        <v>5</v>
      </c>
      <c r="C17" s="88">
        <v>125</v>
      </c>
      <c r="D17" s="23" t="s">
        <v>67</v>
      </c>
      <c r="E17" s="28" t="s">
        <v>229</v>
      </c>
      <c r="F17" s="28" t="s">
        <v>68</v>
      </c>
      <c r="G17" s="29" t="s">
        <v>16</v>
      </c>
      <c r="H17" s="113">
        <v>81</v>
      </c>
      <c r="I17" s="113">
        <v>124</v>
      </c>
      <c r="J17" s="111">
        <v>180</v>
      </c>
      <c r="K17" s="68"/>
      <c r="L17" s="25"/>
      <c r="M17" s="139">
        <f t="shared" si="1"/>
        <v>385</v>
      </c>
      <c r="N17" s="139">
        <f t="shared" si="2"/>
        <v>5</v>
      </c>
    </row>
    <row r="18" spans="2:14" ht="18.75">
      <c r="B18" s="65">
        <f t="shared" si="0"/>
        <v>6</v>
      </c>
      <c r="C18" s="88">
        <v>179</v>
      </c>
      <c r="D18" s="23" t="s">
        <v>138</v>
      </c>
      <c r="E18" s="164"/>
      <c r="F18" s="28" t="s">
        <v>178</v>
      </c>
      <c r="G18" s="28" t="s">
        <v>137</v>
      </c>
      <c r="H18" s="113">
        <v>118</v>
      </c>
      <c r="I18" s="113">
        <v>163</v>
      </c>
      <c r="J18" s="114">
        <v>91</v>
      </c>
      <c r="K18" s="68"/>
      <c r="L18" s="25"/>
      <c r="M18" s="139">
        <f t="shared" si="1"/>
        <v>372</v>
      </c>
      <c r="N18" s="139">
        <f t="shared" si="2"/>
        <v>6</v>
      </c>
    </row>
    <row r="19" spans="2:14" ht="15.75">
      <c r="B19" s="65">
        <f t="shared" si="0"/>
        <v>7</v>
      </c>
      <c r="C19" s="88">
        <v>171</v>
      </c>
      <c r="D19" s="23" t="s">
        <v>17</v>
      </c>
      <c r="E19" s="28" t="s">
        <v>236</v>
      </c>
      <c r="F19" s="28" t="s">
        <v>18</v>
      </c>
      <c r="G19" s="22" t="s">
        <v>16</v>
      </c>
      <c r="H19" s="113">
        <v>120</v>
      </c>
      <c r="I19" s="113">
        <v>121</v>
      </c>
      <c r="J19" s="114">
        <v>115</v>
      </c>
      <c r="K19" s="68"/>
      <c r="L19" s="25"/>
      <c r="M19" s="139">
        <f t="shared" si="1"/>
        <v>356</v>
      </c>
      <c r="N19" s="139">
        <f t="shared" si="2"/>
        <v>7</v>
      </c>
    </row>
    <row r="20" spans="2:14" ht="18.75">
      <c r="B20" s="65">
        <f t="shared" si="0"/>
        <v>8</v>
      </c>
      <c r="C20" s="88">
        <v>123</v>
      </c>
      <c r="D20" s="23" t="s">
        <v>134</v>
      </c>
      <c r="E20" s="164"/>
      <c r="F20" s="24" t="s">
        <v>135</v>
      </c>
      <c r="G20" s="22" t="s">
        <v>16</v>
      </c>
      <c r="H20" s="113">
        <v>36</v>
      </c>
      <c r="I20" s="113">
        <v>139</v>
      </c>
      <c r="J20" s="111">
        <v>180</v>
      </c>
      <c r="K20" s="68"/>
      <c r="L20" s="25"/>
      <c r="M20" s="139">
        <f t="shared" si="1"/>
        <v>355</v>
      </c>
      <c r="N20" s="139">
        <f t="shared" si="2"/>
        <v>8</v>
      </c>
    </row>
    <row r="21" spans="2:14" ht="18.75">
      <c r="B21" s="65">
        <f t="shared" si="0"/>
        <v>9</v>
      </c>
      <c r="C21" s="88">
        <v>185</v>
      </c>
      <c r="D21" s="34" t="s">
        <v>142</v>
      </c>
      <c r="E21" s="162"/>
      <c r="F21" s="28" t="s">
        <v>181</v>
      </c>
      <c r="G21" s="169" t="s">
        <v>137</v>
      </c>
      <c r="H21" s="113">
        <v>115</v>
      </c>
      <c r="I21" s="113">
        <v>160</v>
      </c>
      <c r="J21" s="114">
        <v>76</v>
      </c>
      <c r="K21" s="68"/>
      <c r="L21" s="25"/>
      <c r="M21" s="139">
        <f t="shared" si="1"/>
        <v>351</v>
      </c>
      <c r="N21" s="139">
        <f t="shared" si="2"/>
        <v>9</v>
      </c>
    </row>
    <row r="22" spans="2:14" ht="15.75">
      <c r="B22" s="65">
        <f t="shared" si="0"/>
        <v>10</v>
      </c>
      <c r="C22" s="88">
        <v>102</v>
      </c>
      <c r="D22" s="173" t="s">
        <v>102</v>
      </c>
      <c r="E22" s="167">
        <v>21769</v>
      </c>
      <c r="F22" s="168" t="s">
        <v>131</v>
      </c>
      <c r="G22" s="170" t="s">
        <v>16</v>
      </c>
      <c r="H22" s="113">
        <v>0</v>
      </c>
      <c r="I22" s="110">
        <v>180</v>
      </c>
      <c r="J22" s="114">
        <v>169</v>
      </c>
      <c r="K22" s="117"/>
      <c r="L22" s="109"/>
      <c r="M22" s="139">
        <f t="shared" si="1"/>
        <v>349</v>
      </c>
      <c r="N22" s="139">
        <f t="shared" si="2"/>
        <v>10</v>
      </c>
    </row>
    <row r="23" spans="2:14" ht="15.75">
      <c r="B23" s="65">
        <f t="shared" si="0"/>
        <v>11</v>
      </c>
      <c r="C23" s="88">
        <v>163</v>
      </c>
      <c r="D23" s="93" t="s">
        <v>120</v>
      </c>
      <c r="E23" s="24" t="s">
        <v>241</v>
      </c>
      <c r="F23" s="24" t="s">
        <v>175</v>
      </c>
      <c r="G23" s="170" t="s">
        <v>16</v>
      </c>
      <c r="H23" s="113">
        <v>107</v>
      </c>
      <c r="I23" s="113">
        <v>117</v>
      </c>
      <c r="J23" s="114">
        <v>122</v>
      </c>
      <c r="K23" s="68"/>
      <c r="L23" s="25"/>
      <c r="M23" s="139">
        <f t="shared" si="1"/>
        <v>346</v>
      </c>
      <c r="N23" s="139">
        <f t="shared" si="2"/>
        <v>11</v>
      </c>
    </row>
    <row r="24" spans="2:14" ht="15.75">
      <c r="B24" s="65">
        <f t="shared" si="0"/>
        <v>12</v>
      </c>
      <c r="C24" s="88">
        <v>111</v>
      </c>
      <c r="D24" s="34" t="s">
        <v>117</v>
      </c>
      <c r="E24" s="28" t="s">
        <v>191</v>
      </c>
      <c r="F24" s="28" t="s">
        <v>112</v>
      </c>
      <c r="G24" s="185" t="s">
        <v>62</v>
      </c>
      <c r="H24" s="113">
        <v>130</v>
      </c>
      <c r="I24" s="113">
        <v>110</v>
      </c>
      <c r="J24" s="114">
        <v>79</v>
      </c>
      <c r="K24" s="68"/>
      <c r="L24" s="25"/>
      <c r="M24" s="139">
        <f t="shared" si="1"/>
        <v>319</v>
      </c>
      <c r="N24" s="139">
        <f t="shared" si="2"/>
        <v>12</v>
      </c>
    </row>
    <row r="25" spans="2:14" ht="18.75">
      <c r="B25" s="65">
        <f t="shared" si="0"/>
        <v>13</v>
      </c>
      <c r="C25" s="88">
        <v>187</v>
      </c>
      <c r="D25" s="75" t="s">
        <v>193</v>
      </c>
      <c r="E25" s="162"/>
      <c r="F25" s="28" t="s">
        <v>123</v>
      </c>
      <c r="G25" s="170" t="s">
        <v>16</v>
      </c>
      <c r="H25" s="113">
        <v>0</v>
      </c>
      <c r="I25" s="113">
        <v>133</v>
      </c>
      <c r="J25" s="111">
        <v>180</v>
      </c>
      <c r="K25" s="68"/>
      <c r="L25" s="25"/>
      <c r="M25" s="139">
        <f t="shared" si="1"/>
        <v>313</v>
      </c>
      <c r="N25" s="139">
        <f t="shared" si="2"/>
        <v>13</v>
      </c>
    </row>
    <row r="26" spans="2:14" ht="18.75">
      <c r="B26" s="65">
        <f t="shared" si="0"/>
        <v>14</v>
      </c>
      <c r="C26" s="88">
        <v>100</v>
      </c>
      <c r="D26" s="173" t="s">
        <v>101</v>
      </c>
      <c r="E26" s="163"/>
      <c r="F26" s="176">
        <v>123</v>
      </c>
      <c r="G26" s="22" t="s">
        <v>16</v>
      </c>
      <c r="H26" s="113">
        <v>0</v>
      </c>
      <c r="I26" s="113">
        <v>104</v>
      </c>
      <c r="J26" s="111">
        <v>180</v>
      </c>
      <c r="K26" s="112"/>
      <c r="L26" s="108"/>
      <c r="M26" s="139">
        <f t="shared" si="1"/>
        <v>284</v>
      </c>
      <c r="N26" s="139">
        <f t="shared" si="2"/>
        <v>14</v>
      </c>
    </row>
    <row r="27" spans="2:14" ht="15.75">
      <c r="B27" s="65">
        <f t="shared" si="0"/>
        <v>15</v>
      </c>
      <c r="C27" s="88">
        <v>118</v>
      </c>
      <c r="D27" s="73" t="s">
        <v>129</v>
      </c>
      <c r="E27" s="74" t="s">
        <v>222</v>
      </c>
      <c r="F27" s="74" t="s">
        <v>221</v>
      </c>
      <c r="G27" s="22" t="s">
        <v>16</v>
      </c>
      <c r="H27" s="113">
        <v>126</v>
      </c>
      <c r="I27" s="113">
        <v>141</v>
      </c>
      <c r="J27" s="114">
        <v>0</v>
      </c>
      <c r="K27" s="68"/>
      <c r="L27" s="25"/>
      <c r="M27" s="139">
        <f t="shared" si="1"/>
        <v>267</v>
      </c>
      <c r="N27" s="139">
        <f t="shared" si="2"/>
        <v>15</v>
      </c>
    </row>
    <row r="28" spans="2:14" ht="15.75">
      <c r="B28" s="65">
        <f t="shared" si="0"/>
        <v>16</v>
      </c>
      <c r="C28" s="88">
        <v>103</v>
      </c>
      <c r="D28" s="32" t="s">
        <v>103</v>
      </c>
      <c r="E28" s="24" t="s">
        <v>186</v>
      </c>
      <c r="F28" s="24" t="s">
        <v>104</v>
      </c>
      <c r="G28" s="22" t="s">
        <v>16</v>
      </c>
      <c r="H28" s="113">
        <v>88</v>
      </c>
      <c r="I28" s="113">
        <v>83</v>
      </c>
      <c r="J28" s="114">
        <v>81</v>
      </c>
      <c r="K28" s="21"/>
      <c r="L28" s="67"/>
      <c r="M28" s="139">
        <f t="shared" si="1"/>
        <v>252</v>
      </c>
      <c r="N28" s="139">
        <f t="shared" si="2"/>
        <v>16</v>
      </c>
    </row>
    <row r="29" spans="2:14" ht="15.75">
      <c r="B29" s="65">
        <f t="shared" si="0"/>
        <v>17</v>
      </c>
      <c r="C29" s="88">
        <v>112</v>
      </c>
      <c r="D29" s="32" t="s">
        <v>118</v>
      </c>
      <c r="E29" s="24" t="s">
        <v>192</v>
      </c>
      <c r="F29" s="24" t="s">
        <v>113</v>
      </c>
      <c r="G29" s="29" t="s">
        <v>62</v>
      </c>
      <c r="H29" s="113">
        <v>84</v>
      </c>
      <c r="I29" s="113">
        <v>70</v>
      </c>
      <c r="J29" s="114">
        <v>73</v>
      </c>
      <c r="K29" s="68"/>
      <c r="L29" s="25"/>
      <c r="M29" s="139">
        <f t="shared" si="1"/>
        <v>227</v>
      </c>
      <c r="N29" s="139">
        <f t="shared" si="2"/>
        <v>17</v>
      </c>
    </row>
    <row r="30" spans="2:14" ht="18.75">
      <c r="B30" s="65">
        <f t="shared" si="0"/>
        <v>18</v>
      </c>
      <c r="C30" s="88">
        <v>180</v>
      </c>
      <c r="D30" s="23" t="s">
        <v>143</v>
      </c>
      <c r="E30" s="162"/>
      <c r="F30" s="28" t="s">
        <v>182</v>
      </c>
      <c r="G30" s="28" t="s">
        <v>137</v>
      </c>
      <c r="H30" s="113">
        <v>72</v>
      </c>
      <c r="I30" s="113">
        <v>0</v>
      </c>
      <c r="J30" s="114">
        <v>155</v>
      </c>
      <c r="K30" s="68"/>
      <c r="L30" s="25"/>
      <c r="M30" s="139">
        <f t="shared" si="1"/>
        <v>227</v>
      </c>
      <c r="N30" s="139">
        <f t="shared" si="2"/>
        <v>17</v>
      </c>
    </row>
    <row r="31" spans="2:14" ht="15.75">
      <c r="B31" s="65">
        <f t="shared" si="0"/>
        <v>19</v>
      </c>
      <c r="C31" s="88">
        <v>162</v>
      </c>
      <c r="D31" s="73" t="s">
        <v>116</v>
      </c>
      <c r="E31" s="74" t="s">
        <v>240</v>
      </c>
      <c r="F31" s="74" t="s">
        <v>174</v>
      </c>
      <c r="G31" s="22" t="s">
        <v>16</v>
      </c>
      <c r="H31" s="113">
        <v>0</v>
      </c>
      <c r="I31" s="113">
        <v>126</v>
      </c>
      <c r="J31" s="114">
        <v>99</v>
      </c>
      <c r="K31" s="68"/>
      <c r="L31" s="25"/>
      <c r="M31" s="139">
        <f t="shared" si="1"/>
        <v>225</v>
      </c>
      <c r="N31" s="139">
        <f t="shared" si="2"/>
        <v>19</v>
      </c>
    </row>
    <row r="32" spans="2:14" ht="15.75">
      <c r="B32" s="65">
        <f t="shared" si="0"/>
        <v>20</v>
      </c>
      <c r="C32" s="88">
        <v>170</v>
      </c>
      <c r="D32" s="75" t="s">
        <v>119</v>
      </c>
      <c r="E32" s="28" t="s">
        <v>237</v>
      </c>
      <c r="F32" s="28" t="s">
        <v>56</v>
      </c>
      <c r="G32" s="22" t="s">
        <v>16</v>
      </c>
      <c r="H32" s="113">
        <v>107</v>
      </c>
      <c r="I32" s="113">
        <v>0</v>
      </c>
      <c r="J32" s="114">
        <v>111</v>
      </c>
      <c r="K32" s="68"/>
      <c r="L32" s="25"/>
      <c r="M32" s="139">
        <f t="shared" si="1"/>
        <v>218</v>
      </c>
      <c r="N32" s="139">
        <f t="shared" si="2"/>
        <v>20</v>
      </c>
    </row>
    <row r="33" spans="2:14" ht="15.75">
      <c r="B33" s="65">
        <f t="shared" si="0"/>
        <v>21</v>
      </c>
      <c r="C33" s="88">
        <v>104</v>
      </c>
      <c r="D33" s="34" t="s">
        <v>187</v>
      </c>
      <c r="E33" s="24" t="s">
        <v>188</v>
      </c>
      <c r="F33" s="28" t="s">
        <v>105</v>
      </c>
      <c r="G33" s="22" t="s">
        <v>16</v>
      </c>
      <c r="H33" s="113">
        <v>0</v>
      </c>
      <c r="I33" s="113">
        <v>67</v>
      </c>
      <c r="J33" s="114">
        <v>98</v>
      </c>
      <c r="K33" s="68"/>
      <c r="L33" s="25"/>
      <c r="M33" s="139">
        <f t="shared" si="1"/>
        <v>165</v>
      </c>
      <c r="N33" s="139">
        <f t="shared" si="2"/>
        <v>21</v>
      </c>
    </row>
    <row r="34" spans="2:14" ht="15.75">
      <c r="B34" s="65">
        <f t="shared" si="0"/>
        <v>22</v>
      </c>
      <c r="C34" s="88">
        <v>109</v>
      </c>
      <c r="D34" s="32" t="s">
        <v>111</v>
      </c>
      <c r="E34" s="24" t="s">
        <v>190</v>
      </c>
      <c r="F34" s="24" t="s">
        <v>63</v>
      </c>
      <c r="G34" s="29" t="s">
        <v>62</v>
      </c>
      <c r="H34" s="113">
        <v>0</v>
      </c>
      <c r="I34" s="113">
        <v>82</v>
      </c>
      <c r="J34" s="114">
        <v>58</v>
      </c>
      <c r="K34" s="69"/>
      <c r="L34" s="70"/>
      <c r="M34" s="139">
        <f t="shared" si="1"/>
        <v>140</v>
      </c>
      <c r="N34" s="139">
        <f t="shared" si="2"/>
        <v>22</v>
      </c>
    </row>
    <row r="35" spans="2:14" ht="15.75">
      <c r="B35" s="65">
        <f t="shared" si="0"/>
        <v>23</v>
      </c>
      <c r="C35" s="88">
        <v>190</v>
      </c>
      <c r="D35" s="32" t="s">
        <v>151</v>
      </c>
      <c r="E35" s="24" t="s">
        <v>244</v>
      </c>
      <c r="F35" s="24" t="s">
        <v>152</v>
      </c>
      <c r="G35" s="29" t="s">
        <v>108</v>
      </c>
      <c r="H35" s="113">
        <v>0</v>
      </c>
      <c r="I35" s="113">
        <v>0</v>
      </c>
      <c r="J35" s="114">
        <v>118</v>
      </c>
      <c r="K35" s="68"/>
      <c r="L35" s="25"/>
      <c r="M35" s="139">
        <f t="shared" si="1"/>
        <v>118</v>
      </c>
      <c r="N35" s="139">
        <f t="shared" si="2"/>
        <v>23</v>
      </c>
    </row>
    <row r="36" spans="2:14" ht="15.75">
      <c r="B36" s="65">
        <f t="shared" si="0"/>
        <v>24</v>
      </c>
      <c r="C36" s="88">
        <v>176</v>
      </c>
      <c r="D36" s="23" t="s">
        <v>55</v>
      </c>
      <c r="E36" s="28" t="s">
        <v>65</v>
      </c>
      <c r="F36" s="28" t="s">
        <v>19</v>
      </c>
      <c r="G36" s="22" t="s">
        <v>16</v>
      </c>
      <c r="H36" s="113">
        <v>0</v>
      </c>
      <c r="I36" s="113">
        <v>77</v>
      </c>
      <c r="J36" s="114">
        <v>0</v>
      </c>
      <c r="K36" s="68"/>
      <c r="L36" s="25"/>
      <c r="M36" s="139">
        <f t="shared" si="1"/>
        <v>77</v>
      </c>
      <c r="N36" s="139">
        <f t="shared" si="2"/>
        <v>24</v>
      </c>
    </row>
    <row r="37" spans="2:14" ht="15.75">
      <c r="B37" s="65">
        <f t="shared" si="0"/>
        <v>25</v>
      </c>
      <c r="C37" s="88">
        <v>194</v>
      </c>
      <c r="D37" s="32" t="s">
        <v>248</v>
      </c>
      <c r="E37" s="24" t="s">
        <v>249</v>
      </c>
      <c r="F37" s="24" t="s">
        <v>159</v>
      </c>
      <c r="G37" s="29" t="s">
        <v>108</v>
      </c>
      <c r="H37" s="113">
        <v>0</v>
      </c>
      <c r="I37" s="113">
        <v>49</v>
      </c>
      <c r="J37" s="114">
        <v>0</v>
      </c>
      <c r="K37" s="68"/>
      <c r="L37" s="25"/>
      <c r="M37" s="139">
        <f t="shared" si="1"/>
        <v>49</v>
      </c>
      <c r="N37" s="139">
        <f t="shared" si="2"/>
        <v>25</v>
      </c>
    </row>
    <row r="38" spans="2:14" ht="15.75">
      <c r="B38" s="65">
        <f t="shared" si="0"/>
        <v>26</v>
      </c>
      <c r="C38" s="88">
        <v>193</v>
      </c>
      <c r="D38" s="32" t="s">
        <v>157</v>
      </c>
      <c r="E38" s="24" t="s">
        <v>247</v>
      </c>
      <c r="F38" s="24" t="s">
        <v>158</v>
      </c>
      <c r="G38" s="29" t="s">
        <v>108</v>
      </c>
      <c r="H38" s="113">
        <v>0</v>
      </c>
      <c r="I38" s="113">
        <v>0</v>
      </c>
      <c r="J38" s="114">
        <v>28</v>
      </c>
      <c r="K38" s="68"/>
      <c r="L38" s="25"/>
      <c r="M38" s="139">
        <f t="shared" si="1"/>
        <v>28</v>
      </c>
      <c r="N38" s="139">
        <f t="shared" si="2"/>
        <v>26</v>
      </c>
    </row>
    <row r="39" spans="2:14" ht="18.75">
      <c r="B39" s="65">
        <f t="shared" si="0"/>
        <v>27</v>
      </c>
      <c r="C39" s="88">
        <v>101</v>
      </c>
      <c r="D39" s="23" t="s">
        <v>121</v>
      </c>
      <c r="E39" s="162"/>
      <c r="F39" s="28" t="s">
        <v>122</v>
      </c>
      <c r="G39" s="22" t="s">
        <v>16</v>
      </c>
      <c r="H39" s="113">
        <v>0</v>
      </c>
      <c r="I39" s="113">
        <v>0</v>
      </c>
      <c r="J39" s="114">
        <v>0</v>
      </c>
      <c r="K39" s="112"/>
      <c r="L39" s="108"/>
      <c r="M39" s="139">
        <f t="shared" si="1"/>
        <v>0</v>
      </c>
      <c r="N39" s="139">
        <f t="shared" si="2"/>
        <v>27</v>
      </c>
    </row>
    <row r="40" spans="2:14" ht="18.75">
      <c r="B40" s="65">
        <f t="shared" si="0"/>
        <v>28</v>
      </c>
      <c r="C40" s="88">
        <v>145</v>
      </c>
      <c r="D40" s="23" t="s">
        <v>136</v>
      </c>
      <c r="E40" s="162"/>
      <c r="F40" s="28" t="s">
        <v>177</v>
      </c>
      <c r="G40" s="28" t="s">
        <v>137</v>
      </c>
      <c r="H40" s="113">
        <v>0</v>
      </c>
      <c r="I40" s="113">
        <v>0</v>
      </c>
      <c r="J40" s="114">
        <v>0</v>
      </c>
      <c r="K40" s="68"/>
      <c r="L40" s="25"/>
      <c r="M40" s="139">
        <f t="shared" si="1"/>
        <v>0</v>
      </c>
      <c r="N40" s="139">
        <f t="shared" si="2"/>
        <v>27</v>
      </c>
    </row>
    <row r="41" spans="2:14" ht="18.75">
      <c r="B41" s="65">
        <f t="shared" si="0"/>
        <v>29</v>
      </c>
      <c r="C41" s="88">
        <v>184</v>
      </c>
      <c r="D41" s="34" t="s">
        <v>140</v>
      </c>
      <c r="E41" s="165"/>
      <c r="F41" s="28" t="s">
        <v>179</v>
      </c>
      <c r="G41" s="28" t="s">
        <v>137</v>
      </c>
      <c r="H41" s="113">
        <v>0</v>
      </c>
      <c r="I41" s="113">
        <v>0</v>
      </c>
      <c r="J41" s="114">
        <v>0</v>
      </c>
      <c r="K41" s="68"/>
      <c r="L41" s="25"/>
      <c r="M41" s="139">
        <f t="shared" si="1"/>
        <v>0</v>
      </c>
      <c r="N41" s="139">
        <f t="shared" si="2"/>
        <v>27</v>
      </c>
    </row>
    <row r="42" spans="2:14" ht="18.75">
      <c r="B42" s="65">
        <f t="shared" si="0"/>
        <v>30</v>
      </c>
      <c r="C42" s="88">
        <v>116</v>
      </c>
      <c r="D42" s="23" t="s">
        <v>141</v>
      </c>
      <c r="E42" s="162"/>
      <c r="F42" s="28" t="s">
        <v>180</v>
      </c>
      <c r="G42" s="28" t="s">
        <v>137</v>
      </c>
      <c r="H42" s="113">
        <v>0</v>
      </c>
      <c r="I42" s="113">
        <v>0</v>
      </c>
      <c r="J42" s="114">
        <v>0</v>
      </c>
      <c r="K42" s="69"/>
      <c r="L42" s="70"/>
      <c r="M42" s="139">
        <f t="shared" si="1"/>
        <v>0</v>
      </c>
      <c r="N42" s="139">
        <f t="shared" si="2"/>
        <v>27</v>
      </c>
    </row>
    <row r="43" spans="2:14" ht="15.75">
      <c r="B43" s="65">
        <f t="shared" si="0"/>
        <v>31</v>
      </c>
      <c r="C43" s="88">
        <v>117</v>
      </c>
      <c r="D43" s="32" t="s">
        <v>149</v>
      </c>
      <c r="E43" s="24" t="s">
        <v>243</v>
      </c>
      <c r="F43" s="24" t="s">
        <v>150</v>
      </c>
      <c r="G43" s="29" t="s">
        <v>108</v>
      </c>
      <c r="H43" s="113">
        <v>0</v>
      </c>
      <c r="I43" s="113">
        <v>0</v>
      </c>
      <c r="J43" s="114">
        <v>0</v>
      </c>
      <c r="K43" s="68"/>
      <c r="L43" s="25"/>
      <c r="M43" s="139">
        <f t="shared" si="1"/>
        <v>0</v>
      </c>
      <c r="N43" s="139">
        <f t="shared" si="2"/>
        <v>27</v>
      </c>
    </row>
    <row r="44" spans="2:14" ht="15.75">
      <c r="B44" s="65">
        <f t="shared" si="0"/>
        <v>32</v>
      </c>
      <c r="C44" s="88">
        <v>191</v>
      </c>
      <c r="D44" s="32" t="s">
        <v>153</v>
      </c>
      <c r="E44" s="28" t="s">
        <v>245</v>
      </c>
      <c r="F44" s="28" t="s">
        <v>154</v>
      </c>
      <c r="G44" s="29" t="s">
        <v>108</v>
      </c>
      <c r="H44" s="113">
        <v>0</v>
      </c>
      <c r="I44" s="113">
        <v>0</v>
      </c>
      <c r="J44" s="114">
        <v>0</v>
      </c>
      <c r="K44" s="21"/>
      <c r="L44" s="67"/>
      <c r="M44" s="139">
        <f t="shared" si="1"/>
        <v>0</v>
      </c>
      <c r="N44" s="139">
        <f t="shared" si="2"/>
        <v>27</v>
      </c>
    </row>
    <row r="45" spans="2:14" ht="15.75">
      <c r="B45" s="65">
        <f t="shared" si="0"/>
        <v>33</v>
      </c>
      <c r="C45" s="88">
        <v>192</v>
      </c>
      <c r="D45" s="32" t="s">
        <v>155</v>
      </c>
      <c r="E45" s="24" t="s">
        <v>246</v>
      </c>
      <c r="F45" s="24" t="s">
        <v>156</v>
      </c>
      <c r="G45" s="29" t="s">
        <v>108</v>
      </c>
      <c r="H45" s="113">
        <v>0</v>
      </c>
      <c r="I45" s="113">
        <v>0</v>
      </c>
      <c r="J45" s="114">
        <v>0</v>
      </c>
      <c r="K45" s="68"/>
      <c r="L45" s="25"/>
      <c r="M45" s="139">
        <f t="shared" si="1"/>
        <v>0</v>
      </c>
      <c r="N45" s="139">
        <f t="shared" si="2"/>
        <v>27</v>
      </c>
    </row>
    <row r="46" spans="2:14" ht="18.75">
      <c r="B46" s="35"/>
      <c r="C46" s="198"/>
      <c r="D46" s="199"/>
      <c r="E46" s="200"/>
      <c r="F46" s="37"/>
      <c r="G46" s="43"/>
      <c r="H46" s="201"/>
      <c r="I46" s="201"/>
      <c r="J46" s="201"/>
      <c r="K46" s="40"/>
      <c r="L46" s="40"/>
      <c r="M46" s="35"/>
      <c r="N46" s="35"/>
    </row>
    <row r="47" spans="2:14" ht="18.75">
      <c r="B47" s="35"/>
      <c r="C47" s="198"/>
      <c r="D47" s="199"/>
      <c r="E47" s="200"/>
      <c r="F47" s="37"/>
      <c r="G47" s="43"/>
      <c r="H47" s="201"/>
      <c r="I47" s="201"/>
      <c r="J47" s="201"/>
      <c r="K47" s="40"/>
      <c r="L47" s="40"/>
      <c r="M47" s="35"/>
      <c r="N47" s="35"/>
    </row>
    <row r="48" ht="13.5" customHeight="1"/>
    <row r="49" spans="3:15" ht="13.5" customHeight="1">
      <c r="C49" s="1"/>
      <c r="I49" s="42"/>
      <c r="J49" s="43" t="s">
        <v>24</v>
      </c>
      <c r="K49" s="43"/>
      <c r="L49" s="44"/>
      <c r="M49" s="44"/>
      <c r="O49" s="1"/>
    </row>
    <row r="50" spans="1:16" ht="14.25" customHeight="1">
      <c r="A50" s="255" t="s">
        <v>99</v>
      </c>
      <c r="B50" s="256"/>
      <c r="C50" s="256"/>
      <c r="D50" s="256"/>
      <c r="E50" s="256"/>
      <c r="F50" s="256"/>
      <c r="G50" s="256"/>
      <c r="I50" s="2"/>
      <c r="L50" s="26"/>
      <c r="M50" s="1"/>
      <c r="O50" s="1"/>
      <c r="P50" s="1"/>
    </row>
    <row r="51" spans="1:16" ht="14.25" customHeight="1">
      <c r="A51" s="45"/>
      <c r="B51" s="46"/>
      <c r="C51" s="4"/>
      <c r="D51" s="4"/>
      <c r="E51" s="4"/>
      <c r="F51" s="47"/>
      <c r="H51" s="258" t="s">
        <v>273</v>
      </c>
      <c r="I51" s="256"/>
      <c r="J51" s="256"/>
      <c r="K51" s="256"/>
      <c r="L51" s="256"/>
      <c r="M51" s="256"/>
      <c r="N51" s="256"/>
      <c r="O51" s="256"/>
      <c r="P51" s="256"/>
    </row>
    <row r="52" spans="1:16" ht="14.25" customHeight="1">
      <c r="A52" s="257" t="s">
        <v>92</v>
      </c>
      <c r="B52" s="256"/>
      <c r="C52" s="256"/>
      <c r="D52" s="256"/>
      <c r="E52" s="256"/>
      <c r="F52" s="256"/>
      <c r="G52" s="256"/>
      <c r="J52" s="2"/>
      <c r="N52" s="26"/>
      <c r="O52" s="1"/>
      <c r="P52" s="1"/>
    </row>
    <row r="53" spans="1:16" ht="14.25" customHeight="1">
      <c r="A53" s="49"/>
      <c r="B53" s="50"/>
      <c r="C53" s="51"/>
      <c r="D53" s="51"/>
      <c r="E53" s="51"/>
      <c r="F53" s="52"/>
      <c r="H53" s="258" t="s">
        <v>274</v>
      </c>
      <c r="I53" s="256"/>
      <c r="J53" s="256"/>
      <c r="K53" s="256"/>
      <c r="L53" s="256"/>
      <c r="M53" s="256"/>
      <c r="N53" s="256"/>
      <c r="O53" s="256"/>
      <c r="P53" s="256"/>
    </row>
    <row r="54" spans="1:16" ht="14.25" customHeight="1">
      <c r="A54" s="255" t="s">
        <v>95</v>
      </c>
      <c r="B54" s="256"/>
      <c r="C54" s="256"/>
      <c r="D54" s="256"/>
      <c r="E54" s="256"/>
      <c r="F54" s="256"/>
      <c r="G54" s="256"/>
      <c r="I54" s="47"/>
      <c r="J54" s="2"/>
      <c r="N54" s="26"/>
      <c r="O54" s="1"/>
      <c r="P54" s="1"/>
    </row>
    <row r="55" spans="3:16" ht="14.25" customHeight="1">
      <c r="C55" s="53"/>
      <c r="D55" s="54"/>
      <c r="E55" s="54"/>
      <c r="F55" s="2"/>
      <c r="G55" s="2"/>
      <c r="H55" s="257" t="s">
        <v>270</v>
      </c>
      <c r="I55" s="259"/>
      <c r="J55" s="259"/>
      <c r="K55" s="259"/>
      <c r="L55" s="259"/>
      <c r="M55" s="259"/>
      <c r="N55" s="259"/>
      <c r="O55" s="259"/>
      <c r="P55" s="259"/>
    </row>
    <row r="57" spans="1:12" ht="15.75">
      <c r="A57" s="49"/>
      <c r="B57" s="50"/>
      <c r="C57" s="51"/>
      <c r="D57" s="51"/>
      <c r="E57" s="52"/>
      <c r="I57" s="2"/>
      <c r="L57" s="26"/>
    </row>
    <row r="59" spans="3:12" ht="15.75">
      <c r="C59" s="53"/>
      <c r="D59" s="54"/>
      <c r="E59" s="2"/>
      <c r="F59" s="2"/>
      <c r="G59" s="55"/>
      <c r="H59" s="47"/>
      <c r="I59" s="2"/>
      <c r="L59" s="26"/>
    </row>
  </sheetData>
  <sheetProtection/>
  <mergeCells count="28">
    <mergeCell ref="K5:N5"/>
    <mergeCell ref="D6:J6"/>
    <mergeCell ref="K11:L11"/>
    <mergeCell ref="B9:N9"/>
    <mergeCell ref="B11:B12"/>
    <mergeCell ref="C11:C12"/>
    <mergeCell ref="F11:F12"/>
    <mergeCell ref="D11:D12"/>
    <mergeCell ref="H55:P55"/>
    <mergeCell ref="N11:N12"/>
    <mergeCell ref="H11:J11"/>
    <mergeCell ref="D1:J1"/>
    <mergeCell ref="K1:M1"/>
    <mergeCell ref="D2:J2"/>
    <mergeCell ref="K2:M2"/>
    <mergeCell ref="D3:J3"/>
    <mergeCell ref="D4:J4"/>
    <mergeCell ref="K4:M4"/>
    <mergeCell ref="A50:G50"/>
    <mergeCell ref="A52:G52"/>
    <mergeCell ref="A54:G54"/>
    <mergeCell ref="E11:E12"/>
    <mergeCell ref="G11:G12"/>
    <mergeCell ref="K6:N6"/>
    <mergeCell ref="H51:P51"/>
    <mergeCell ref="H53:P53"/>
    <mergeCell ref="D7:J7"/>
    <mergeCell ref="M11:M12"/>
  </mergeCells>
  <printOptions horizontalCentered="1"/>
  <pageMargins left="0.35433070866141736" right="0.1968503937007874" top="0.6692913385826772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PELAGIC</cp:lastModifiedBy>
  <cp:lastPrinted>2015-09-23T10:13:56Z</cp:lastPrinted>
  <dcterms:created xsi:type="dcterms:W3CDTF">2014-04-15T07:57:52Z</dcterms:created>
  <dcterms:modified xsi:type="dcterms:W3CDTF">2015-09-23T07:24:14Z</dcterms:modified>
  <cp:category/>
  <cp:version/>
  <cp:contentType/>
  <cp:contentStatus/>
</cp:coreProperties>
</file>