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480" windowHeight="8205" tabRatio="735" activeTab="0"/>
  </bookViews>
  <sheets>
    <sheet name="Titul, Officials" sheetId="1" r:id="rId1"/>
    <sheet name="Competitors" sheetId="2" r:id="rId2"/>
    <sheet name="S4A" sheetId="3" r:id="rId3"/>
    <sheet name="S6A" sheetId="4" r:id="rId4"/>
    <sheet name="S7" sheetId="5" r:id="rId5"/>
    <sheet name="S8EP" sheetId="6" r:id="rId6"/>
    <sheet name="S8EP-groups " sheetId="7" r:id="rId7"/>
    <sheet name="S9A" sheetId="8" r:id="rId8"/>
  </sheets>
  <definedNames>
    <definedName name="_xlnm.Print_Area" localSheetId="1">'Competitors'!$A$1:$N$65</definedName>
    <definedName name="_xlnm.Print_Area" localSheetId="3">'S6A'!$A$1:$N$56</definedName>
    <definedName name="_xlnm.Print_Area" localSheetId="6">'S8EP-groups '!$A$1:$N$96</definedName>
  </definedNames>
  <calcPr calcMode="manual" fullCalcOnLoad="1"/>
</workbook>
</file>

<file path=xl/sharedStrings.xml><?xml version="1.0" encoding="utf-8"?>
<sst xmlns="http://schemas.openxmlformats.org/spreadsheetml/2006/main" count="1290" uniqueCount="272">
  <si>
    <t>Range  Safety  Officer:</t>
  </si>
  <si>
    <t>Secretary:</t>
  </si>
  <si>
    <t>Open International Space Models Competition</t>
  </si>
  <si>
    <t>List of Competitors</t>
  </si>
  <si>
    <t>No</t>
  </si>
  <si>
    <t>Start No</t>
  </si>
  <si>
    <t>COMPETITOR</t>
  </si>
  <si>
    <t>FAI LICENCE</t>
  </si>
  <si>
    <t>COUNTRY CODE</t>
  </si>
  <si>
    <t>CLASSES</t>
  </si>
  <si>
    <t>S4A</t>
  </si>
  <si>
    <t>S6A</t>
  </si>
  <si>
    <t>S7</t>
  </si>
  <si>
    <t>S8E/P</t>
  </si>
  <si>
    <t>S9A</t>
  </si>
  <si>
    <t>RUS</t>
  </si>
  <si>
    <t>KHOKHLOV Vladimir</t>
  </si>
  <si>
    <t>0365</t>
  </si>
  <si>
    <t>0492A</t>
  </si>
  <si>
    <t>ZEMLYANUKHIN Anatoly</t>
  </si>
  <si>
    <t>01950</t>
  </si>
  <si>
    <t>SERGIENKO Grigory</t>
  </si>
  <si>
    <t>FAI  Jury :</t>
  </si>
  <si>
    <t>Air conditions:</t>
  </si>
  <si>
    <t>Individual Classification</t>
  </si>
  <si>
    <t>Table of Results</t>
  </si>
  <si>
    <t>ROUND</t>
  </si>
  <si>
    <t>FLY-OFF</t>
  </si>
  <si>
    <t>TOTAL</t>
  </si>
  <si>
    <t>PLACE</t>
  </si>
  <si>
    <t>Class  S6A - Streamer Duration Competitions</t>
  </si>
  <si>
    <t>Class  S7 - Scale Competitions</t>
  </si>
  <si>
    <t>PROTOTYPE</t>
  </si>
  <si>
    <t>STATIC POINTS</t>
  </si>
  <si>
    <t>BEST FLIGHT</t>
  </si>
  <si>
    <t>Class  S8E/P -  Radio Controlled Rocket Glider Time Duration and Precision Landing Competitions</t>
  </si>
  <si>
    <t>FINAL</t>
  </si>
  <si>
    <t>Class  S8E/P -  Competition Flights per groups and per rounds</t>
  </si>
  <si>
    <t>ROUND 1</t>
  </si>
  <si>
    <t>Group 1</t>
  </si>
  <si>
    <t>FREQUENCY</t>
  </si>
  <si>
    <t>FLIGHT</t>
  </si>
  <si>
    <t>LANDING</t>
  </si>
  <si>
    <t>RESULT</t>
  </si>
  <si>
    <t>Group 2</t>
  </si>
  <si>
    <t>ROUND 2</t>
  </si>
  <si>
    <t>ROUND 3</t>
  </si>
  <si>
    <t>Class  S9A - Gyrocopter Duration Competitions</t>
  </si>
  <si>
    <t>MAYBORODA Vitaly</t>
  </si>
  <si>
    <t>0366</t>
  </si>
  <si>
    <t>MAYBORODA Irina</t>
  </si>
  <si>
    <t>1827</t>
  </si>
  <si>
    <t>KOTOVICH Ilia</t>
  </si>
  <si>
    <t>1748</t>
  </si>
  <si>
    <t>3154</t>
  </si>
  <si>
    <t>3156</t>
  </si>
  <si>
    <t>Class  S4A - Boost/Glide Duration Competitions</t>
  </si>
  <si>
    <t>FAI ID</t>
  </si>
  <si>
    <t>LIPAI Aliaksandr</t>
  </si>
  <si>
    <t>071</t>
  </si>
  <si>
    <t>BLR</t>
  </si>
  <si>
    <t>317</t>
  </si>
  <si>
    <t>AMOUNT     FOR THREE ROUNDS</t>
  </si>
  <si>
    <t>68343</t>
  </si>
  <si>
    <t>FAI CIAM World Cup Event</t>
  </si>
  <si>
    <t>KIPER  Evgenii</t>
  </si>
  <si>
    <t>3200</t>
  </si>
  <si>
    <t>PARAKHIN Sergey</t>
  </si>
  <si>
    <t>KAZ</t>
  </si>
  <si>
    <t>613</t>
  </si>
  <si>
    <t>Time</t>
  </si>
  <si>
    <t>Points</t>
  </si>
  <si>
    <t>Meter</t>
  </si>
  <si>
    <t>Wind speed:      1-3 m/s</t>
  </si>
  <si>
    <t>Temperature:    +17-19 °C</t>
  </si>
  <si>
    <t xml:space="preserve">                                  Federation Aeronautique International (FAI)</t>
  </si>
  <si>
    <t xml:space="preserve">        OPEN INTERNATIONAL SPACE MODELS COMPETITION </t>
  </si>
  <si>
    <t xml:space="preserve">                                  FAI CIAM WORLD CUP EVENT</t>
  </si>
  <si>
    <t xml:space="preserve">                                   FINAL OFFICIAL RESULTS</t>
  </si>
  <si>
    <t>FAI  jury and FAI  judges:</t>
  </si>
  <si>
    <t>JURY FAI:</t>
  </si>
  <si>
    <t>RESERVE JURY FAI:</t>
  </si>
  <si>
    <t>Mr. VORONOV Oleg (Russia)</t>
  </si>
  <si>
    <t>SPORT DIRECTOR:</t>
  </si>
  <si>
    <t>Mr. PROSHALIGIN Evgeniy (Kazakhstan)</t>
  </si>
  <si>
    <t>CONTEST DIRECTOR:</t>
  </si>
  <si>
    <t>Mrs. IVANOVA Larisa (Russia)</t>
  </si>
  <si>
    <t>Scale Model's Judges:</t>
  </si>
  <si>
    <t>Sport Director ________________ Mr. PROSHALIGIN Evgeniy (KAZ)</t>
  </si>
  <si>
    <t>Range Safety Officer ___________ Mr. VORONOV Oleg (RUS)</t>
  </si>
  <si>
    <t>Secretary ____________________ Mrs. IVANOVA Larisa (RUS)</t>
  </si>
  <si>
    <t>Sport Director ______________________ Mr.PROSHALIGIN Evgeniy (KAZ)</t>
  </si>
  <si>
    <t>Range Safety Officer __________________Mr. VORONOV Oleg (RUS)</t>
  </si>
  <si>
    <t>Secretary __________________________ Mrs. IVANOVA Larisa (RUS)</t>
  </si>
  <si>
    <t>Sport Director ________________ Mr.PROSHALIGIN Evgeniy (KAZ)</t>
  </si>
  <si>
    <t xml:space="preserve">                         Association of Light Aircraft of Republic Kazakhstan (ALARK)</t>
  </si>
  <si>
    <r>
      <t xml:space="preserve">                                    </t>
    </r>
    <r>
      <rPr>
        <b/>
        <sz val="18"/>
        <color indexed="8"/>
        <rFont val="Times New Roman"/>
        <family val="1"/>
      </rPr>
      <t>KORKYT-ATA CUP – 2015</t>
    </r>
  </si>
  <si>
    <t xml:space="preserve">                                   September 25 th – 28 th, 2015</t>
  </si>
  <si>
    <t xml:space="preserve">                                                       Baikonur (Kazakhstan)     </t>
  </si>
  <si>
    <t>KORKYT-ATA CUP - 2015</t>
  </si>
  <si>
    <t>25-28 September 2015                                                             Baikonur (Kazakhstan)</t>
  </si>
  <si>
    <t>Baikonur (Kazakhstan)</t>
  </si>
  <si>
    <t>26 th September 2015</t>
  </si>
  <si>
    <t>27 th September 2015</t>
  </si>
  <si>
    <t>27 th September2015</t>
  </si>
  <si>
    <t>MINIKEEV Aydar</t>
  </si>
  <si>
    <t>ROMANYUK Sergey</t>
  </si>
  <si>
    <t>LOBANOVA Irina</t>
  </si>
  <si>
    <t>0648A</t>
  </si>
  <si>
    <t>0248</t>
  </si>
  <si>
    <t>GANENKO Alexey</t>
  </si>
  <si>
    <t>0659A</t>
  </si>
  <si>
    <t>V</t>
  </si>
  <si>
    <t>ROSSIEV Alexandre</t>
  </si>
  <si>
    <t>0255</t>
  </si>
  <si>
    <t>76081</t>
  </si>
  <si>
    <t xml:space="preserve">MENSHIKOV Vladimir  </t>
  </si>
  <si>
    <t>21767</t>
  </si>
  <si>
    <t xml:space="preserve">SHPAK Elena </t>
  </si>
  <si>
    <t>87660</t>
  </si>
  <si>
    <t>679</t>
  </si>
  <si>
    <t xml:space="preserve">KAZ </t>
  </si>
  <si>
    <t>FIDRIN Dmitriy</t>
  </si>
  <si>
    <t>87661</t>
  </si>
  <si>
    <t>631</t>
  </si>
  <si>
    <t xml:space="preserve">FILCHUKOV Yuriy </t>
  </si>
  <si>
    <t>87671</t>
  </si>
  <si>
    <t>611</t>
  </si>
  <si>
    <t>76176</t>
  </si>
  <si>
    <t xml:space="preserve">ZHABRAVETS Kiryl </t>
  </si>
  <si>
    <t>85413</t>
  </si>
  <si>
    <t>257</t>
  </si>
  <si>
    <t xml:space="preserve">BUBESHKA Dzmitry </t>
  </si>
  <si>
    <t>85403</t>
  </si>
  <si>
    <t>046</t>
  </si>
  <si>
    <t xml:space="preserve">NESTERAU Ryhor </t>
  </si>
  <si>
    <t>85421</t>
  </si>
  <si>
    <t>337</t>
  </si>
  <si>
    <t>23286</t>
  </si>
  <si>
    <t>GRIBENYUK Vladislav</t>
  </si>
  <si>
    <t>1089A</t>
  </si>
  <si>
    <t>VISHNYAKOVA Anastasiya</t>
  </si>
  <si>
    <t>0649A</t>
  </si>
  <si>
    <t>SHIROBOKOV Alexandr</t>
  </si>
  <si>
    <t>66459</t>
  </si>
  <si>
    <t>3098</t>
  </si>
  <si>
    <t>VOLIKOV Valeriy</t>
  </si>
  <si>
    <t>76093</t>
  </si>
  <si>
    <t>0669A</t>
  </si>
  <si>
    <t>GRINCHENKO Konstantin</t>
  </si>
  <si>
    <t>68345</t>
  </si>
  <si>
    <t>0495А</t>
  </si>
  <si>
    <t>21850</t>
  </si>
  <si>
    <t>GRYAZEV Alexey</t>
  </si>
  <si>
    <t>0755</t>
  </si>
  <si>
    <t>68291</t>
  </si>
  <si>
    <t>TROCHKINE Denis</t>
  </si>
  <si>
    <t>86110</t>
  </si>
  <si>
    <t>1213А</t>
  </si>
  <si>
    <t>21816</t>
  </si>
  <si>
    <t>329</t>
  </si>
  <si>
    <t>23406</t>
  </si>
  <si>
    <t>87670</t>
  </si>
  <si>
    <t>GONCHARENKO Ilja</t>
  </si>
  <si>
    <t>68286</t>
  </si>
  <si>
    <t>LEMASOV Igor</t>
  </si>
  <si>
    <t>83391</t>
  </si>
  <si>
    <t>0678А</t>
  </si>
  <si>
    <t>SAVERIN Vadim</t>
  </si>
  <si>
    <t>68284</t>
  </si>
  <si>
    <t xml:space="preserve">KOROTIN Dmitry </t>
  </si>
  <si>
    <t>23208</t>
  </si>
  <si>
    <t>21849</t>
  </si>
  <si>
    <t>EZHOV Alexey</t>
  </si>
  <si>
    <t>22681</t>
  </si>
  <si>
    <t>1213</t>
  </si>
  <si>
    <t>IBRAGIMOV Igor</t>
  </si>
  <si>
    <t>083</t>
  </si>
  <si>
    <t xml:space="preserve">UZB </t>
  </si>
  <si>
    <t>IBRAGIMOVA Olga</t>
  </si>
  <si>
    <t>217</t>
  </si>
  <si>
    <t>BAKIYEV Farhod</t>
  </si>
  <si>
    <t>082</t>
  </si>
  <si>
    <t>DOMLATJANOV Azim</t>
  </si>
  <si>
    <t>BALAHONOV Konstantin</t>
  </si>
  <si>
    <t>087</t>
  </si>
  <si>
    <t>GAVRILOV Valeriy</t>
  </si>
  <si>
    <t>285</t>
  </si>
  <si>
    <t>IBRAGIMOV Said</t>
  </si>
  <si>
    <t>87662</t>
  </si>
  <si>
    <t>725</t>
  </si>
  <si>
    <t>NAGMADINOV Mukhammeddin</t>
  </si>
  <si>
    <t>87669</t>
  </si>
  <si>
    <t>730</t>
  </si>
  <si>
    <t>KOPTLEUOV Nurlan</t>
  </si>
  <si>
    <t>87666</t>
  </si>
  <si>
    <t>727</t>
  </si>
  <si>
    <t>BEKTURGANOV Bahitzhan</t>
  </si>
  <si>
    <t>87663</t>
  </si>
  <si>
    <t>726</t>
  </si>
  <si>
    <t>AZYMOV Erbol</t>
  </si>
  <si>
    <t>87668</t>
  </si>
  <si>
    <t>729</t>
  </si>
  <si>
    <t>ROZHKOV Daniil</t>
  </si>
  <si>
    <t>87667</t>
  </si>
  <si>
    <t>728</t>
  </si>
  <si>
    <t>LEMASOV Pavel</t>
  </si>
  <si>
    <t>0677A</t>
  </si>
  <si>
    <t>83390</t>
  </si>
  <si>
    <t>Temperature:    +19-21 °C</t>
  </si>
  <si>
    <t>Wind speed:      5-7 m/s</t>
  </si>
  <si>
    <t>Black Brant VB-08</t>
  </si>
  <si>
    <t>Black Brant II</t>
  </si>
  <si>
    <t>Taurus - Tomahawk</t>
  </si>
  <si>
    <t>Nike - Tomahawk</t>
  </si>
  <si>
    <t>Jupiter-C</t>
  </si>
  <si>
    <t>Cyclone-3</t>
  </si>
  <si>
    <t>R-17 Zvezda</t>
  </si>
  <si>
    <t>Alazan-2M</t>
  </si>
  <si>
    <t>D-Region Tomahawk</t>
  </si>
  <si>
    <t>Nike - Cajun</t>
  </si>
  <si>
    <t>Nike - Apache</t>
  </si>
  <si>
    <t>Meteor-2</t>
  </si>
  <si>
    <t>Temperature:    +20-23 °C</t>
  </si>
  <si>
    <t>Wind speed:      3-6 m/s</t>
  </si>
  <si>
    <t>0329</t>
  </si>
  <si>
    <t>40/85</t>
  </si>
  <si>
    <t>35.030</t>
  </si>
  <si>
    <t xml:space="preserve"> __________Mr. LIPAI Aliaksandr (Belarus)</t>
  </si>
  <si>
    <t>CE</t>
  </si>
  <si>
    <t>Temperature:    +28-27 °C</t>
  </si>
  <si>
    <t>Wind speed:      4-5 m/s</t>
  </si>
  <si>
    <t>Mr. KORYAPIN Alexey (Russia)                                        -Chairman of jury</t>
  </si>
  <si>
    <t>Mr. POGREBNIAK Oleksandr (Ukraina)                             -the judge of jury</t>
  </si>
  <si>
    <t>Mr. POGREBNIAK Oleksandr (Ukraina)                             -judge of scale</t>
  </si>
  <si>
    <t>Mr. PARAKHIN Sergey (Kazakhstan)                                 -judge of scale</t>
  </si>
  <si>
    <t>Mr. SHATALOV Dmitriy (Russia)</t>
  </si>
  <si>
    <t>Mr. SEDOV Vladimir (Russia)                                            -Chief judge of scale</t>
  </si>
  <si>
    <t>Mr. ZAGORODNIY Alexander (Russia)                              -measurement</t>
  </si>
  <si>
    <t>Mrs. LEBEDEVA Svetlana (Kazakhstan)                              -measurement</t>
  </si>
  <si>
    <t>Mr. OXENENKO Alexey (Kazakhstan)                                -the judge of jury</t>
  </si>
  <si>
    <t>Mr. LIPAI Aliaksandr (Belarus)                                           -for S4A, S8E/P</t>
  </si>
  <si>
    <t>Mr. EZHOV Alexey (Russia)                                               -for S7, S9A</t>
  </si>
  <si>
    <t>40/50</t>
  </si>
  <si>
    <t>Temperature:    +14-25 °C</t>
  </si>
  <si>
    <t>Wind speed:      1,5-3,5 m/s</t>
  </si>
  <si>
    <t>09:00-12:00</t>
  </si>
  <si>
    <t>16:00-19:00</t>
  </si>
  <si>
    <t>12:30-14:30</t>
  </si>
  <si>
    <t>09:00-11:34</t>
  </si>
  <si>
    <t>12:30-15:30</t>
  </si>
  <si>
    <t xml:space="preserve"> ________Mr. POGREBNIAK Oleksandr (Ukraina) </t>
  </si>
  <si>
    <t>Sport Director __________________Mr. PROSHALIGIN Evgeniy (KAZ)</t>
  </si>
  <si>
    <t>Range Safety Officer _____________Mr. VORONOV Oleg (RUS)</t>
  </si>
  <si>
    <t>Secretary _____________________Mrs. IVANOVA Larisa (RUS)</t>
  </si>
  <si>
    <t xml:space="preserve"> ________Mr. KORYAPIN Alexey (Russia) </t>
  </si>
  <si>
    <t xml:space="preserve"> ________Mr. LIPAI Aliaksandr (Belarus)</t>
  </si>
  <si>
    <t xml:space="preserve">________Mr. POGREBNIAK Oleksandr (Ukraina) </t>
  </si>
  <si>
    <t xml:space="preserve">________Mr. KORYAPIN Alexey (Russia) </t>
  </si>
  <si>
    <t>________Mr.OXENENKO Alexey (Kazakhstan)</t>
  </si>
  <si>
    <t xml:space="preserve">Scale Judges:     ____________ Mr. SEDOV Vladimir (Russia) </t>
  </si>
  <si>
    <t xml:space="preserve">                 ____________ Mr. POGREBNIAK Oleksandr (Ukraina)</t>
  </si>
  <si>
    <t xml:space="preserve">                 ____________ Mr. PARAKHIN Sergey (Kazakhstan) </t>
  </si>
  <si>
    <t xml:space="preserve"> ___________ Mr. KORYAPIN Alexey (Russia)</t>
  </si>
  <si>
    <t xml:space="preserve"> ___________ Mr.OXENENKO Alexey (Kazakhstan)</t>
  </si>
  <si>
    <t xml:space="preserve"> ___________ Mr. EZHOV Alexey (Russia) </t>
  </si>
  <si>
    <t xml:space="preserve"> _________Mr. KORYAPIN Alexey (Russia)</t>
  </si>
  <si>
    <t xml:space="preserve"> __________Mr.POGREBNIAK Oleksandr (Ukraina)</t>
  </si>
  <si>
    <t>DQ11.3.2</t>
  </si>
  <si>
    <t xml:space="preserve">_________Mr.POGREBNIAK Oleksandr (Ukraina) </t>
  </si>
  <si>
    <t xml:space="preserve">_________Mr.KORYAPIN Alexey (Russia)  </t>
  </si>
  <si>
    <t xml:space="preserve">_________Mr. EZHOV Alexey (Russia)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</si>
</sst>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00000"/>
    <numFmt numFmtId="196" formatCode="0.0E+00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" fillId="31" borderId="7" applyNumberFormat="0" applyFont="0" applyAlignment="0" applyProtection="0"/>
    <xf numFmtId="0" fontId="57" fillId="26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>
      <alignment horizontal="center" vertical="center"/>
      <protection/>
    </xf>
    <xf numFmtId="0" fontId="20" fillId="0" borderId="0">
      <alignment/>
      <protection/>
    </xf>
  </cellStyleXfs>
  <cellXfs count="2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center"/>
    </xf>
    <xf numFmtId="1" fontId="7" fillId="0" borderId="16" xfId="61" applyNumberFormat="1" applyFont="1" applyFill="1" applyBorder="1" applyAlignment="1">
      <alignment horizontal="center" vertical="center"/>
      <protection/>
    </xf>
    <xf numFmtId="1" fontId="7" fillId="0" borderId="16" xfId="61" applyNumberFormat="1" applyFont="1" applyBorder="1" applyAlignment="1">
      <alignment horizontal="center" vertical="center"/>
      <protection/>
    </xf>
    <xf numFmtId="1" fontId="7" fillId="0" borderId="16" xfId="61" applyNumberFormat="1" applyFont="1" applyBorder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left" vertical="center"/>
    </xf>
    <xf numFmtId="49" fontId="18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1" fontId="7" fillId="32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 shrinkToFit="1"/>
    </xf>
    <xf numFmtId="1" fontId="7" fillId="0" borderId="16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1" fontId="4" fillId="0" borderId="16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1" fontId="4" fillId="0" borderId="16" xfId="0" applyNumberFormat="1" applyFont="1" applyFill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1" fontId="18" fillId="0" borderId="21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1" fontId="7" fillId="32" borderId="23" xfId="0" applyNumberFormat="1" applyFont="1" applyFill="1" applyBorder="1" applyAlignment="1">
      <alignment horizontal="center" vertical="center"/>
    </xf>
    <xf numFmtId="1" fontId="7" fillId="32" borderId="2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1" fontId="7" fillId="4" borderId="16" xfId="0" applyNumberFormat="1" applyFont="1" applyFill="1" applyBorder="1" applyAlignment="1">
      <alignment horizontal="center" vertical="center"/>
    </xf>
    <xf numFmtId="0" fontId="20" fillId="0" borderId="0" xfId="62">
      <alignment/>
      <protection/>
    </xf>
    <xf numFmtId="0" fontId="23" fillId="0" borderId="0" xfId="62" applyFont="1" applyAlignment="1">
      <alignment horizontal="center"/>
      <protection/>
    </xf>
    <xf numFmtId="0" fontId="24" fillId="0" borderId="0" xfId="62" applyFont="1">
      <alignment/>
      <protection/>
    </xf>
    <xf numFmtId="0" fontId="25" fillId="0" borderId="0" xfId="62" applyFont="1" applyAlignment="1">
      <alignment horizontal="left"/>
      <protection/>
    </xf>
    <xf numFmtId="0" fontId="26" fillId="0" borderId="0" xfId="62" applyFont="1">
      <alignment/>
      <protection/>
    </xf>
    <xf numFmtId="0" fontId="28" fillId="0" borderId="0" xfId="62" applyFont="1">
      <alignment/>
      <protection/>
    </xf>
    <xf numFmtId="0" fontId="3" fillId="0" borderId="0" xfId="62" applyFont="1">
      <alignment/>
      <protection/>
    </xf>
    <xf numFmtId="0" fontId="25" fillId="0" borderId="0" xfId="62" applyFont="1">
      <alignment/>
      <protection/>
    </xf>
    <xf numFmtId="0" fontId="29" fillId="0" borderId="0" xfId="62" applyFont="1">
      <alignment/>
      <protection/>
    </xf>
    <xf numFmtId="0" fontId="18" fillId="0" borderId="0" xfId="62" applyFont="1">
      <alignment/>
      <protection/>
    </xf>
    <xf numFmtId="0" fontId="20" fillId="0" borderId="0" xfId="62" applyAlignment="1">
      <alignment/>
      <protection/>
    </xf>
    <xf numFmtId="0" fontId="30" fillId="0" borderId="0" xfId="62" applyFont="1">
      <alignment/>
      <protection/>
    </xf>
    <xf numFmtId="1" fontId="7" fillId="0" borderId="24" xfId="0" applyNumberFormat="1" applyFont="1" applyFill="1" applyBorder="1" applyAlignment="1">
      <alignment horizontal="center" vertical="center"/>
    </xf>
    <xf numFmtId="1" fontId="7" fillId="4" borderId="22" xfId="0" applyNumberFormat="1" applyFont="1" applyFill="1" applyBorder="1" applyAlignment="1">
      <alignment horizontal="center" vertical="center"/>
    </xf>
    <xf numFmtId="1" fontId="4" fillId="33" borderId="25" xfId="0" applyNumberFormat="1" applyFont="1" applyFill="1" applyBorder="1" applyAlignment="1">
      <alignment horizontal="center" vertical="center"/>
    </xf>
    <xf numFmtId="1" fontId="4" fillId="33" borderId="26" xfId="0" applyNumberFormat="1" applyFont="1" applyFill="1" applyBorder="1" applyAlignment="1">
      <alignment horizontal="center" vertical="center"/>
    </xf>
    <xf numFmtId="1" fontId="4" fillId="33" borderId="27" xfId="0" applyNumberFormat="1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1" fontId="4" fillId="33" borderId="28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/>
    </xf>
    <xf numFmtId="1" fontId="7" fillId="33" borderId="2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49" fontId="7" fillId="0" borderId="21" xfId="0" applyNumberFormat="1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33" borderId="2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0" fillId="0" borderId="0" xfId="62" applyFont="1" applyAlignment="1">
      <alignment/>
      <protection/>
    </xf>
    <xf numFmtId="49" fontId="18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/>
    </xf>
    <xf numFmtId="1" fontId="7" fillId="34" borderId="23" xfId="0" applyNumberFormat="1" applyFont="1" applyFill="1" applyBorder="1" applyAlignment="1">
      <alignment horizontal="center" vertical="center"/>
    </xf>
    <xf numFmtId="1" fontId="4" fillId="34" borderId="25" xfId="0" applyNumberFormat="1" applyFont="1" applyFill="1" applyBorder="1" applyAlignment="1">
      <alignment horizontal="center" vertical="center"/>
    </xf>
    <xf numFmtId="1" fontId="7" fillId="34" borderId="22" xfId="0" applyNumberFormat="1" applyFont="1" applyFill="1" applyBorder="1" applyAlignment="1">
      <alignment horizontal="center" vertical="center"/>
    </xf>
    <xf numFmtId="1" fontId="4" fillId="34" borderId="2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" fontId="7" fillId="34" borderId="29" xfId="0" applyNumberFormat="1" applyFont="1" applyFill="1" applyBorder="1" applyAlignment="1">
      <alignment horizontal="center" vertical="center"/>
    </xf>
    <xf numFmtId="1" fontId="7" fillId="34" borderId="17" xfId="0" applyNumberFormat="1" applyFont="1" applyFill="1" applyBorder="1" applyAlignment="1">
      <alignment horizontal="center" vertical="center"/>
    </xf>
    <xf numFmtId="1" fontId="7" fillId="34" borderId="30" xfId="0" applyNumberFormat="1" applyFont="1" applyFill="1" applyBorder="1" applyAlignment="1">
      <alignment horizontal="center" vertical="center"/>
    </xf>
    <xf numFmtId="1" fontId="7" fillId="34" borderId="16" xfId="0" applyNumberFormat="1" applyFont="1" applyFill="1" applyBorder="1" applyAlignment="1">
      <alignment horizontal="center" vertical="center"/>
    </xf>
    <xf numFmtId="1" fontId="4" fillId="34" borderId="17" xfId="0" applyNumberFormat="1" applyFont="1" applyFill="1" applyBorder="1" applyAlignment="1">
      <alignment horizontal="center" vertical="center"/>
    </xf>
    <xf numFmtId="1" fontId="4" fillId="34" borderId="28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 vertical="center"/>
    </xf>
    <xf numFmtId="1" fontId="4" fillId="34" borderId="31" xfId="0" applyNumberFormat="1" applyFont="1" applyFill="1" applyBorder="1" applyAlignment="1">
      <alignment horizontal="center" vertical="center"/>
    </xf>
    <xf numFmtId="1" fontId="7" fillId="4" borderId="23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Alignment="1">
      <alignment/>
    </xf>
    <xf numFmtId="1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31" xfId="0" applyNumberFormat="1" applyFont="1" applyFill="1" applyBorder="1" applyAlignment="1">
      <alignment horizontal="center" vertical="center"/>
    </xf>
    <xf numFmtId="1" fontId="7" fillId="4" borderId="14" xfId="0" applyNumberFormat="1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0" fontId="30" fillId="0" borderId="0" xfId="62" applyFont="1" applyAlignment="1">
      <alignment/>
      <protection/>
    </xf>
    <xf numFmtId="0" fontId="20" fillId="0" borderId="0" xfId="62" applyAlignment="1">
      <alignment/>
      <protection/>
    </xf>
    <xf numFmtId="0" fontId="25" fillId="0" borderId="0" xfId="62" applyFont="1" applyAlignment="1">
      <alignment horizontal="left"/>
      <protection/>
    </xf>
    <xf numFmtId="0" fontId="23" fillId="0" borderId="0" xfId="62" applyFont="1" applyAlignment="1">
      <alignment horizontal="left"/>
      <protection/>
    </xf>
    <xf numFmtId="0" fontId="25" fillId="0" borderId="0" xfId="62" applyFont="1" applyAlignment="1">
      <alignment/>
      <protection/>
    </xf>
    <xf numFmtId="0" fontId="15" fillId="0" borderId="0" xfId="62" applyFont="1" applyAlignment="1">
      <alignment/>
      <protection/>
    </xf>
    <xf numFmtId="0" fontId="21" fillId="0" borderId="0" xfId="62" applyFont="1" applyAlignment="1">
      <alignment/>
      <protection/>
    </xf>
    <xf numFmtId="0" fontId="28" fillId="0" borderId="0" xfId="62" applyFont="1" applyAlignment="1">
      <alignment/>
      <protection/>
    </xf>
    <xf numFmtId="0" fontId="62" fillId="0" borderId="0" xfId="0" applyFont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/>
    </xf>
    <xf numFmtId="49" fontId="10" fillId="0" borderId="13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0" fontId="10" fillId="32" borderId="33" xfId="0" applyNumberFormat="1" applyFont="1" applyFill="1" applyBorder="1" applyAlignment="1">
      <alignment horizontal="center" vertical="center" wrapText="1"/>
    </xf>
    <xf numFmtId="0" fontId="10" fillId="32" borderId="39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10" fillId="32" borderId="23" xfId="0" applyNumberFormat="1" applyFont="1" applyFill="1" applyBorder="1" applyAlignment="1">
      <alignment horizontal="center" vertical="center" wrapText="1"/>
    </xf>
    <xf numFmtId="0" fontId="10" fillId="32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0" fontId="10" fillId="32" borderId="43" xfId="0" applyNumberFormat="1" applyFont="1" applyFill="1" applyBorder="1" applyAlignment="1">
      <alignment horizontal="center" vertical="center" wrapText="1"/>
    </xf>
    <xf numFmtId="0" fontId="10" fillId="32" borderId="44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  <cellStyle name="Обычный_S4A-S6A-S7-S8EP-S9A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49</xdr:row>
      <xdr:rowOff>9525</xdr:rowOff>
    </xdr:from>
    <xdr:to>
      <xdr:col>7</xdr:col>
      <xdr:colOff>781050</xdr:colOff>
      <xdr:row>53</xdr:row>
      <xdr:rowOff>85725</xdr:rowOff>
    </xdr:to>
    <xdr:pic>
      <xdr:nvPicPr>
        <xdr:cNvPr id="1" name="Picture 8" descr="Эмблема ФАИ малень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52500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3</xdr:col>
      <xdr:colOff>600075</xdr:colOff>
      <xdr:row>20</xdr:row>
      <xdr:rowOff>171450</xdr:rowOff>
    </xdr:to>
    <xdr:pic>
      <xdr:nvPicPr>
        <xdr:cNvPr id="2" name="Рисунок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19200" y="2000250"/>
          <a:ext cx="12096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11</xdr:row>
      <xdr:rowOff>28575</xdr:rowOff>
    </xdr:from>
    <xdr:to>
      <xdr:col>7</xdr:col>
      <xdr:colOff>495300</xdr:colOff>
      <xdr:row>21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4675" y="2028825"/>
          <a:ext cx="1695450" cy="188595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323850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314325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323850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323850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323850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323850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22">
      <selection activeCell="L31" activeCellId="3" sqref="Q19 Q35 Q35 L31"/>
    </sheetView>
  </sheetViews>
  <sheetFormatPr defaultColWidth="9.140625" defaultRowHeight="12.75"/>
  <cols>
    <col min="1" max="4" width="9.140625" style="146" customWidth="1"/>
    <col min="5" max="5" width="10.28125" style="146" customWidth="1"/>
    <col min="6" max="6" width="6.8515625" style="146" customWidth="1"/>
    <col min="7" max="7" width="11.00390625" style="146" customWidth="1"/>
    <col min="8" max="8" width="24.28125" style="146" customWidth="1"/>
    <col min="9" max="9" width="13.8515625" style="146" customWidth="1"/>
    <col min="10" max="16384" width="9.140625" style="146" customWidth="1"/>
  </cols>
  <sheetData>
    <row r="1" spans="1:9" ht="15.75">
      <c r="A1" s="224" t="s">
        <v>75</v>
      </c>
      <c r="B1" s="224"/>
      <c r="C1" s="224"/>
      <c r="D1" s="224"/>
      <c r="E1" s="224"/>
      <c r="F1" s="224"/>
      <c r="G1" s="224"/>
      <c r="H1" s="224"/>
      <c r="I1" s="224"/>
    </row>
    <row r="2" spans="1:9" ht="6" customHeight="1">
      <c r="A2" s="147"/>
      <c r="B2" s="147"/>
      <c r="C2" s="147"/>
      <c r="D2" s="147"/>
      <c r="E2" s="147"/>
      <c r="F2" s="147"/>
      <c r="G2" s="147"/>
      <c r="H2" s="147"/>
      <c r="I2" s="147"/>
    </row>
    <row r="3" spans="1:9" ht="15.75">
      <c r="A3" s="224" t="s">
        <v>95</v>
      </c>
      <c r="B3" s="224"/>
      <c r="C3" s="224"/>
      <c r="D3" s="224"/>
      <c r="E3" s="224"/>
      <c r="F3" s="224"/>
      <c r="G3" s="224"/>
      <c r="H3" s="224"/>
      <c r="I3" s="224"/>
    </row>
    <row r="4" spans="1:9" ht="15">
      <c r="A4" s="148"/>
      <c r="B4" s="148"/>
      <c r="C4" s="148"/>
      <c r="D4" s="148"/>
      <c r="E4" s="148"/>
      <c r="F4" s="148"/>
      <c r="G4" s="148"/>
      <c r="H4" s="148"/>
      <c r="I4" s="148"/>
    </row>
    <row r="5" spans="1:9" ht="15">
      <c r="A5" s="148"/>
      <c r="B5" s="148"/>
      <c r="C5" s="148"/>
      <c r="D5" s="148"/>
      <c r="E5" s="148"/>
      <c r="F5" s="148"/>
      <c r="G5" s="148"/>
      <c r="H5" s="148"/>
      <c r="I5" s="148"/>
    </row>
    <row r="6" spans="1:9" ht="15">
      <c r="A6" s="148"/>
      <c r="B6" s="148"/>
      <c r="C6" s="148"/>
      <c r="D6" s="148"/>
      <c r="E6" s="148"/>
      <c r="F6" s="148"/>
      <c r="G6" s="148"/>
      <c r="H6" s="148"/>
      <c r="I6" s="148"/>
    </row>
    <row r="7" spans="1:9" ht="15">
      <c r="A7" s="148"/>
      <c r="B7" s="148"/>
      <c r="C7" s="148"/>
      <c r="D7" s="148"/>
      <c r="E7" s="148"/>
      <c r="F7" s="148"/>
      <c r="G7" s="148"/>
      <c r="H7" s="148"/>
      <c r="I7" s="148"/>
    </row>
    <row r="8" spans="1:9" ht="15">
      <c r="A8" s="148"/>
      <c r="B8" s="148"/>
      <c r="C8" s="148"/>
      <c r="D8" s="148"/>
      <c r="E8" s="148"/>
      <c r="F8" s="148"/>
      <c r="G8" s="148"/>
      <c r="H8" s="148"/>
      <c r="I8" s="148"/>
    </row>
    <row r="9" spans="1:9" ht="15">
      <c r="A9" s="148"/>
      <c r="B9" s="148"/>
      <c r="C9" s="148"/>
      <c r="D9" s="148"/>
      <c r="E9" s="148"/>
      <c r="F9" s="148"/>
      <c r="G9" s="148"/>
      <c r="H9" s="148"/>
      <c r="I9" s="148"/>
    </row>
    <row r="10" spans="1:9" ht="15">
      <c r="A10" s="148"/>
      <c r="B10" s="148"/>
      <c r="C10" s="148"/>
      <c r="D10" s="148"/>
      <c r="E10" s="148"/>
      <c r="F10" s="148"/>
      <c r="G10" s="148"/>
      <c r="H10" s="148"/>
      <c r="I10" s="148"/>
    </row>
    <row r="11" spans="1:9" ht="15">
      <c r="A11" s="148"/>
      <c r="B11" s="148"/>
      <c r="C11" s="148"/>
      <c r="D11" s="148"/>
      <c r="E11" s="148"/>
      <c r="F11" s="148"/>
      <c r="G11" s="148"/>
      <c r="H11" s="148"/>
      <c r="I11" s="148"/>
    </row>
    <row r="12" spans="1:9" ht="15">
      <c r="A12" s="148"/>
      <c r="B12" s="148"/>
      <c r="C12" s="148"/>
      <c r="D12" s="148"/>
      <c r="E12" s="148"/>
      <c r="F12" s="148"/>
      <c r="G12" s="148"/>
      <c r="H12" s="148"/>
      <c r="I12" s="148"/>
    </row>
    <row r="13" spans="1:9" ht="15">
      <c r="A13" s="148"/>
      <c r="B13" s="148"/>
      <c r="C13" s="148"/>
      <c r="D13" s="148"/>
      <c r="E13" s="148"/>
      <c r="F13" s="148"/>
      <c r="G13" s="148"/>
      <c r="H13" s="148"/>
      <c r="I13" s="148"/>
    </row>
    <row r="14" spans="1:9" ht="15">
      <c r="A14" s="148"/>
      <c r="B14" s="148"/>
      <c r="C14" s="148"/>
      <c r="D14" s="148"/>
      <c r="E14" s="148"/>
      <c r="F14" s="148"/>
      <c r="G14" s="148"/>
      <c r="H14" s="148"/>
      <c r="I14" s="148"/>
    </row>
    <row r="15" spans="1:9" ht="15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15">
      <c r="A16" s="148"/>
      <c r="B16" s="148"/>
      <c r="C16" s="148"/>
      <c r="D16" s="148"/>
      <c r="E16" s="148"/>
      <c r="F16" s="148"/>
      <c r="G16" s="148"/>
      <c r="H16" s="148"/>
      <c r="I16" s="148"/>
    </row>
    <row r="17" spans="1:9" ht="15">
      <c r="A17" s="148"/>
      <c r="B17" s="148"/>
      <c r="C17" s="148"/>
      <c r="D17" s="148"/>
      <c r="E17" s="148"/>
      <c r="F17" s="148"/>
      <c r="G17" s="148"/>
      <c r="H17" s="148"/>
      <c r="I17" s="148"/>
    </row>
    <row r="18" spans="1:9" ht="15">
      <c r="A18" s="148"/>
      <c r="B18" s="148"/>
      <c r="C18" s="148"/>
      <c r="D18" s="148"/>
      <c r="E18" s="148"/>
      <c r="F18" s="148"/>
      <c r="G18" s="148"/>
      <c r="H18" s="148"/>
      <c r="I18" s="148"/>
    </row>
    <row r="19" spans="1:9" ht="15">
      <c r="A19" s="148"/>
      <c r="B19" s="148"/>
      <c r="C19" s="148"/>
      <c r="D19" s="148"/>
      <c r="E19" s="148"/>
      <c r="F19" s="148"/>
      <c r="G19" s="148"/>
      <c r="H19" s="148"/>
      <c r="I19" s="148"/>
    </row>
    <row r="20" spans="1:9" ht="15">
      <c r="A20" s="148"/>
      <c r="B20" s="148"/>
      <c r="C20" s="148"/>
      <c r="D20" s="148"/>
      <c r="E20" s="148"/>
      <c r="F20" s="148"/>
      <c r="G20" s="148"/>
      <c r="H20" s="148"/>
      <c r="I20" s="148"/>
    </row>
    <row r="21" spans="1:9" ht="15">
      <c r="A21" s="148"/>
      <c r="B21" s="148"/>
      <c r="C21" s="148"/>
      <c r="D21" s="148"/>
      <c r="E21" s="148"/>
      <c r="F21" s="148"/>
      <c r="G21" s="148"/>
      <c r="H21" s="148"/>
      <c r="I21" s="148"/>
    </row>
    <row r="22" spans="1:9" ht="15">
      <c r="A22" s="148"/>
      <c r="B22" s="148"/>
      <c r="C22" s="148"/>
      <c r="D22" s="148"/>
      <c r="E22" s="148"/>
      <c r="F22" s="148"/>
      <c r="G22" s="148"/>
      <c r="H22" s="148"/>
      <c r="I22" s="148"/>
    </row>
    <row r="23" spans="1:9" ht="15">
      <c r="A23" s="148"/>
      <c r="B23" s="148"/>
      <c r="C23" s="148"/>
      <c r="D23" s="148"/>
      <c r="E23" s="148"/>
      <c r="F23" s="148"/>
      <c r="G23" s="148"/>
      <c r="H23" s="148"/>
      <c r="I23" s="148"/>
    </row>
    <row r="24" spans="1:9" ht="15">
      <c r="A24" s="148"/>
      <c r="B24" s="148"/>
      <c r="C24" s="148"/>
      <c r="D24" s="148"/>
      <c r="E24" s="148"/>
      <c r="F24" s="148"/>
      <c r="G24" s="148"/>
      <c r="H24" s="148"/>
      <c r="I24" s="148"/>
    </row>
    <row r="25" spans="1:9" ht="15">
      <c r="A25" s="148"/>
      <c r="B25" s="148"/>
      <c r="C25" s="148"/>
      <c r="D25" s="148"/>
      <c r="E25" s="148"/>
      <c r="F25" s="148"/>
      <c r="G25" s="148"/>
      <c r="H25" s="148"/>
      <c r="I25" s="148"/>
    </row>
    <row r="26" spans="1:9" ht="15">
      <c r="A26" s="148"/>
      <c r="B26" s="148"/>
      <c r="C26" s="148"/>
      <c r="D26" s="148"/>
      <c r="E26" s="148"/>
      <c r="F26" s="148"/>
      <c r="G26" s="148"/>
      <c r="H26" s="148"/>
      <c r="I26" s="148"/>
    </row>
    <row r="27" spans="1:9" ht="15">
      <c r="A27" s="148"/>
      <c r="B27" s="148"/>
      <c r="C27" s="148"/>
      <c r="D27" s="148"/>
      <c r="E27" s="148"/>
      <c r="F27" s="148"/>
      <c r="G27" s="148"/>
      <c r="H27" s="148"/>
      <c r="I27" s="148"/>
    </row>
    <row r="28" spans="1:9" ht="15">
      <c r="A28" s="148"/>
      <c r="B28" s="148"/>
      <c r="C28" s="148"/>
      <c r="D28" s="148"/>
      <c r="E28" s="148"/>
      <c r="F28" s="148"/>
      <c r="G28" s="148"/>
      <c r="H28" s="148"/>
      <c r="I28" s="148"/>
    </row>
    <row r="29" spans="1:9" ht="18.75">
      <c r="A29" s="223" t="s">
        <v>76</v>
      </c>
      <c r="B29" s="223"/>
      <c r="C29" s="223"/>
      <c r="D29" s="223"/>
      <c r="E29" s="223"/>
      <c r="F29" s="223"/>
      <c r="G29" s="223"/>
      <c r="H29" s="223"/>
      <c r="I29" s="223"/>
    </row>
    <row r="30" spans="1:9" ht="14.25" customHeight="1">
      <c r="A30" s="150"/>
      <c r="B30" s="150"/>
      <c r="C30" s="150"/>
      <c r="D30" s="150"/>
      <c r="E30" s="150"/>
      <c r="F30" s="150"/>
      <c r="G30" s="150"/>
      <c r="H30" s="150"/>
      <c r="I30" s="150"/>
    </row>
    <row r="31" spans="1:9" ht="22.5">
      <c r="A31" s="223" t="s">
        <v>96</v>
      </c>
      <c r="B31" s="223"/>
      <c r="C31" s="223"/>
      <c r="D31" s="223"/>
      <c r="E31" s="223"/>
      <c r="F31" s="223"/>
      <c r="G31" s="223"/>
      <c r="H31" s="223"/>
      <c r="I31" s="223"/>
    </row>
    <row r="32" spans="1:9" ht="13.5" customHeight="1">
      <c r="A32" s="150"/>
      <c r="B32" s="150"/>
      <c r="C32" s="150"/>
      <c r="D32" s="150"/>
      <c r="E32" s="150"/>
      <c r="F32" s="150"/>
      <c r="G32" s="150"/>
      <c r="H32" s="150"/>
      <c r="I32" s="150"/>
    </row>
    <row r="33" spans="1:9" ht="18.75">
      <c r="A33" s="223" t="s">
        <v>77</v>
      </c>
      <c r="B33" s="223"/>
      <c r="C33" s="223"/>
      <c r="D33" s="223"/>
      <c r="E33" s="223"/>
      <c r="F33" s="223"/>
      <c r="G33" s="223"/>
      <c r="H33" s="223"/>
      <c r="I33" s="149"/>
    </row>
    <row r="34" spans="1:9" ht="16.5" customHeight="1">
      <c r="A34" s="150"/>
      <c r="B34" s="150"/>
      <c r="C34" s="150"/>
      <c r="D34" s="150"/>
      <c r="E34" s="150"/>
      <c r="F34" s="150"/>
      <c r="G34" s="150"/>
      <c r="H34" s="150"/>
      <c r="I34" s="150"/>
    </row>
    <row r="35" spans="1:9" ht="18.75">
      <c r="A35" s="223" t="s">
        <v>97</v>
      </c>
      <c r="B35" s="223"/>
      <c r="C35" s="223"/>
      <c r="D35" s="223"/>
      <c r="E35" s="223"/>
      <c r="F35" s="223"/>
      <c r="G35" s="223"/>
      <c r="H35" s="223"/>
      <c r="I35" s="223"/>
    </row>
    <row r="36" spans="1:9" ht="13.5" customHeight="1">
      <c r="A36" s="150"/>
      <c r="B36" s="150"/>
      <c r="C36" s="150"/>
      <c r="D36" s="150"/>
      <c r="E36" s="150"/>
      <c r="F36" s="150"/>
      <c r="G36" s="150"/>
      <c r="H36" s="150"/>
      <c r="I36" s="150"/>
    </row>
    <row r="37" spans="1:9" ht="18.75">
      <c r="A37" s="223" t="s">
        <v>78</v>
      </c>
      <c r="B37" s="223"/>
      <c r="C37" s="223"/>
      <c r="D37" s="223"/>
      <c r="E37" s="223"/>
      <c r="F37" s="223"/>
      <c r="G37" s="223"/>
      <c r="H37" s="223"/>
      <c r="I37" s="223"/>
    </row>
    <row r="38" spans="1:9" ht="15">
      <c r="A38" s="148"/>
      <c r="B38" s="148"/>
      <c r="C38" s="148"/>
      <c r="D38" s="148"/>
      <c r="E38" s="148"/>
      <c r="F38" s="148"/>
      <c r="G38" s="148"/>
      <c r="H38" s="148"/>
      <c r="I38" s="148"/>
    </row>
    <row r="39" spans="1:9" ht="15">
      <c r="A39" s="148"/>
      <c r="B39" s="148"/>
      <c r="C39" s="148"/>
      <c r="D39" s="148"/>
      <c r="E39" s="148"/>
      <c r="F39" s="148"/>
      <c r="G39" s="148"/>
      <c r="H39" s="148"/>
      <c r="I39" s="148"/>
    </row>
    <row r="40" spans="1:9" ht="15">
      <c r="A40" s="148"/>
      <c r="B40" s="148"/>
      <c r="C40" s="148"/>
      <c r="D40" s="148"/>
      <c r="E40" s="148"/>
      <c r="F40" s="148"/>
      <c r="G40" s="148"/>
      <c r="H40" s="148"/>
      <c r="I40" s="148"/>
    </row>
    <row r="41" spans="1:9" ht="15">
      <c r="A41" s="148"/>
      <c r="B41" s="148"/>
      <c r="C41" s="148"/>
      <c r="D41" s="148"/>
      <c r="E41" s="148"/>
      <c r="F41" s="148"/>
      <c r="G41" s="148"/>
      <c r="H41" s="148"/>
      <c r="I41" s="148"/>
    </row>
    <row r="42" spans="1:9" ht="15">
      <c r="A42" s="148"/>
      <c r="B42" s="148"/>
      <c r="C42" s="148"/>
      <c r="D42" s="148"/>
      <c r="E42" s="148"/>
      <c r="F42" s="148"/>
      <c r="G42" s="148"/>
      <c r="H42" s="148"/>
      <c r="I42" s="148"/>
    </row>
    <row r="43" spans="1:9" ht="15">
      <c r="A43" s="148"/>
      <c r="B43" s="148"/>
      <c r="C43" s="148"/>
      <c r="D43" s="148"/>
      <c r="E43" s="148"/>
      <c r="F43" s="148"/>
      <c r="G43" s="148"/>
      <c r="H43" s="148"/>
      <c r="I43" s="148"/>
    </row>
    <row r="44" spans="1:9" ht="15">
      <c r="A44" s="148"/>
      <c r="B44" s="148"/>
      <c r="C44" s="148"/>
      <c r="D44" s="148"/>
      <c r="E44" s="148"/>
      <c r="F44" s="148"/>
      <c r="G44" s="148"/>
      <c r="H44" s="148"/>
      <c r="I44" s="148"/>
    </row>
    <row r="45" spans="1:9" ht="15">
      <c r="A45" s="148"/>
      <c r="B45" s="148"/>
      <c r="C45" s="148"/>
      <c r="D45" s="148"/>
      <c r="E45" s="148"/>
      <c r="F45" s="148"/>
      <c r="G45" s="148"/>
      <c r="H45" s="148"/>
      <c r="I45" s="148"/>
    </row>
    <row r="46" spans="1:9" ht="15">
      <c r="A46" s="148"/>
      <c r="B46" s="148"/>
      <c r="C46" s="148"/>
      <c r="D46" s="148"/>
      <c r="E46" s="148"/>
      <c r="F46" s="148"/>
      <c r="G46" s="148"/>
      <c r="H46" s="148"/>
      <c r="I46" s="148"/>
    </row>
    <row r="47" spans="1:9" ht="15">
      <c r="A47" s="148"/>
      <c r="B47" s="148"/>
      <c r="C47" s="148"/>
      <c r="D47" s="148"/>
      <c r="E47" s="148"/>
      <c r="F47" s="148"/>
      <c r="G47" s="148"/>
      <c r="H47" s="148"/>
      <c r="I47" s="148"/>
    </row>
    <row r="48" spans="1:9" s="151" customFormat="1" ht="18.75">
      <c r="A48" s="224" t="s">
        <v>98</v>
      </c>
      <c r="B48" s="224"/>
      <c r="C48" s="224"/>
      <c r="D48" s="224"/>
      <c r="E48" s="224"/>
      <c r="F48" s="224"/>
      <c r="G48" s="224"/>
      <c r="H48" s="224"/>
      <c r="I48" s="224"/>
    </row>
    <row r="51" spans="1:9" ht="20.25">
      <c r="A51" s="152" t="s">
        <v>79</v>
      </c>
      <c r="B51" s="150"/>
      <c r="C51" s="150"/>
      <c r="D51" s="150"/>
      <c r="E51" s="150"/>
      <c r="F51" s="150"/>
      <c r="G51" s="150"/>
      <c r="H51" s="150"/>
      <c r="I51" s="150"/>
    </row>
    <row r="52" spans="1:9" ht="15">
      <c r="A52" s="150"/>
      <c r="B52" s="150"/>
      <c r="C52" s="150"/>
      <c r="D52" s="150"/>
      <c r="E52" s="150"/>
      <c r="F52" s="150"/>
      <c r="G52" s="150"/>
      <c r="H52" s="150"/>
      <c r="I52" s="150"/>
    </row>
    <row r="53" spans="1:9" ht="15">
      <c r="A53" s="150"/>
      <c r="B53" s="150"/>
      <c r="C53" s="150"/>
      <c r="D53" s="150"/>
      <c r="E53" s="150"/>
      <c r="F53" s="150"/>
      <c r="G53" s="150"/>
      <c r="H53" s="150"/>
      <c r="I53" s="150"/>
    </row>
    <row r="54" spans="1:9" ht="20.25">
      <c r="A54" s="153" t="s">
        <v>80</v>
      </c>
      <c r="B54" s="154"/>
      <c r="C54" s="150"/>
      <c r="D54" s="150"/>
      <c r="E54" s="150"/>
      <c r="F54" s="150"/>
      <c r="G54" s="150"/>
      <c r="H54" s="150"/>
      <c r="I54" s="150"/>
    </row>
    <row r="55" spans="1:9" ht="12.75" customHeight="1">
      <c r="A55" s="150"/>
      <c r="B55" s="150"/>
      <c r="C55" s="150"/>
      <c r="D55" s="150"/>
      <c r="E55" s="150"/>
      <c r="F55" s="150"/>
      <c r="G55" s="150"/>
      <c r="H55" s="150"/>
      <c r="I55" s="150"/>
    </row>
    <row r="56" spans="1:9" ht="18.75">
      <c r="A56" s="221" t="s">
        <v>232</v>
      </c>
      <c r="B56" s="221"/>
      <c r="C56" s="221"/>
      <c r="D56" s="221"/>
      <c r="E56" s="221"/>
      <c r="F56" s="221"/>
      <c r="G56" s="221"/>
      <c r="H56" s="221"/>
      <c r="I56" s="221"/>
    </row>
    <row r="57" spans="1:9" ht="15" customHeight="1">
      <c r="A57" s="155"/>
      <c r="B57" s="155"/>
      <c r="C57" s="155"/>
      <c r="D57" s="155"/>
      <c r="E57" s="155"/>
      <c r="F57" s="155"/>
      <c r="G57" s="155"/>
      <c r="H57" s="155"/>
      <c r="I57" s="155"/>
    </row>
    <row r="58" spans="1:9" ht="18.75">
      <c r="A58" s="221" t="s">
        <v>233</v>
      </c>
      <c r="B58" s="221"/>
      <c r="C58" s="221"/>
      <c r="D58" s="221"/>
      <c r="E58" s="221"/>
      <c r="F58" s="221"/>
      <c r="G58" s="221"/>
      <c r="H58" s="221"/>
      <c r="I58" s="221"/>
    </row>
    <row r="59" spans="1:9" ht="15" customHeight="1">
      <c r="A59" s="155"/>
      <c r="B59" s="155"/>
      <c r="C59" s="155"/>
      <c r="D59" s="155"/>
      <c r="E59" s="155"/>
      <c r="F59" s="155"/>
      <c r="G59" s="155"/>
      <c r="H59" s="155"/>
      <c r="I59" s="155"/>
    </row>
    <row r="60" spans="1:9" ht="18.75">
      <c r="A60" s="221" t="s">
        <v>240</v>
      </c>
      <c r="B60" s="221"/>
      <c r="C60" s="221"/>
      <c r="D60" s="221"/>
      <c r="E60" s="221"/>
      <c r="F60" s="221"/>
      <c r="G60" s="221"/>
      <c r="H60" s="221"/>
      <c r="I60" s="221"/>
    </row>
    <row r="61" ht="12.75" customHeight="1"/>
    <row r="62" ht="12.75" customHeight="1"/>
    <row r="63" spans="1:4" ht="18.75">
      <c r="A63" s="225" t="s">
        <v>81</v>
      </c>
      <c r="B63" s="225"/>
      <c r="C63" s="225"/>
      <c r="D63" s="225"/>
    </row>
    <row r="64" ht="12.75" customHeight="1"/>
    <row r="65" spans="1:8" ht="18.75">
      <c r="A65" s="221" t="s">
        <v>241</v>
      </c>
      <c r="B65" s="222"/>
      <c r="C65" s="222"/>
      <c r="D65" s="222"/>
      <c r="E65" s="222"/>
      <c r="F65" s="222"/>
      <c r="G65" s="222"/>
      <c r="H65" s="222"/>
    </row>
    <row r="66" spans="1:8" ht="5.25" customHeight="1">
      <c r="A66" s="183"/>
      <c r="B66" s="156"/>
      <c r="C66" s="156"/>
      <c r="D66" s="156"/>
      <c r="E66" s="156"/>
      <c r="F66" s="156"/>
      <c r="G66" s="156"/>
      <c r="H66" s="156"/>
    </row>
    <row r="67" spans="1:8" ht="18" customHeight="1">
      <c r="A67" s="221" t="s">
        <v>242</v>
      </c>
      <c r="B67" s="229"/>
      <c r="C67" s="229"/>
      <c r="D67" s="229"/>
      <c r="E67" s="229"/>
      <c r="F67" s="229"/>
      <c r="G67" s="229"/>
      <c r="H67" s="229"/>
    </row>
    <row r="68" spans="1:8" ht="18" customHeight="1">
      <c r="A68" s="183"/>
      <c r="B68" s="203"/>
      <c r="C68" s="203"/>
      <c r="D68" s="203"/>
      <c r="E68" s="203"/>
      <c r="F68" s="203"/>
      <c r="G68" s="203"/>
      <c r="H68" s="203"/>
    </row>
    <row r="69" spans="1:4" ht="15" customHeight="1">
      <c r="A69" s="225" t="s">
        <v>0</v>
      </c>
      <c r="B69" s="225"/>
      <c r="C69" s="225"/>
      <c r="D69" s="225"/>
    </row>
    <row r="70" ht="12.75" customHeight="1"/>
    <row r="71" spans="1:4" ht="15" customHeight="1">
      <c r="A71" s="221" t="s">
        <v>82</v>
      </c>
      <c r="B71" s="221"/>
      <c r="C71" s="221"/>
      <c r="D71" s="221"/>
    </row>
    <row r="72" spans="1:4" ht="15" customHeight="1">
      <c r="A72" s="156"/>
      <c r="B72" s="156"/>
      <c r="C72" s="156"/>
      <c r="D72" s="156"/>
    </row>
    <row r="73" spans="1:3" ht="18.75">
      <c r="A73" s="225" t="s">
        <v>87</v>
      </c>
      <c r="B73" s="228"/>
      <c r="C73" s="228"/>
    </row>
    <row r="74" ht="12.75" customHeight="1"/>
    <row r="75" spans="1:8" ht="18.75">
      <c r="A75" s="221" t="s">
        <v>237</v>
      </c>
      <c r="B75" s="222"/>
      <c r="C75" s="222"/>
      <c r="D75" s="222"/>
      <c r="E75" s="222"/>
      <c r="F75" s="222"/>
      <c r="G75" s="222"/>
      <c r="H75" s="222"/>
    </row>
    <row r="76" ht="12.75" customHeight="1"/>
    <row r="77" spans="1:8" ht="18.75">
      <c r="A77" s="221" t="s">
        <v>234</v>
      </c>
      <c r="B77" s="221"/>
      <c r="C77" s="221"/>
      <c r="D77" s="221"/>
      <c r="E77" s="221"/>
      <c r="F77" s="221"/>
      <c r="G77" s="221"/>
      <c r="H77" s="221"/>
    </row>
    <row r="78" spans="1:8" ht="12.75" customHeight="1">
      <c r="A78" s="157"/>
      <c r="B78" s="157"/>
      <c r="C78" s="157"/>
      <c r="D78" s="157"/>
      <c r="E78" s="157"/>
      <c r="F78" s="157"/>
      <c r="G78" s="157"/>
      <c r="H78" s="157"/>
    </row>
    <row r="79" spans="1:8" ht="18.75">
      <c r="A79" s="221" t="s">
        <v>235</v>
      </c>
      <c r="B79" s="222"/>
      <c r="C79" s="222"/>
      <c r="D79" s="222"/>
      <c r="E79" s="222"/>
      <c r="F79" s="222"/>
      <c r="G79" s="222"/>
      <c r="H79" s="222"/>
    </row>
    <row r="80" ht="12.75" customHeight="1"/>
    <row r="81" spans="1:8" ht="18.75">
      <c r="A81" s="221" t="s">
        <v>238</v>
      </c>
      <c r="B81" s="221"/>
      <c r="C81" s="221"/>
      <c r="D81" s="221"/>
      <c r="E81" s="221"/>
      <c r="F81" s="221"/>
      <c r="G81" s="221"/>
      <c r="H81" s="221"/>
    </row>
    <row r="82" spans="1:8" ht="12.75" customHeight="1">
      <c r="A82" s="157"/>
      <c r="B82" s="157"/>
      <c r="C82" s="157"/>
      <c r="D82" s="157"/>
      <c r="E82" s="157"/>
      <c r="F82" s="157"/>
      <c r="G82" s="157"/>
      <c r="H82" s="157"/>
    </row>
    <row r="83" spans="1:8" ht="18.75">
      <c r="A83" s="221" t="s">
        <v>239</v>
      </c>
      <c r="B83" s="221"/>
      <c r="C83" s="221"/>
      <c r="D83" s="221"/>
      <c r="E83" s="221"/>
      <c r="F83" s="221"/>
      <c r="G83" s="221"/>
      <c r="H83" s="221"/>
    </row>
    <row r="84" ht="12.75" customHeight="1"/>
    <row r="85" ht="12.75" customHeight="1"/>
    <row r="86" spans="1:3" ht="15.75">
      <c r="A86" s="226" t="s">
        <v>83</v>
      </c>
      <c r="B86" s="226"/>
      <c r="C86" s="226"/>
    </row>
    <row r="87" ht="12.75" customHeight="1"/>
    <row r="88" spans="1:5" ht="18.75">
      <c r="A88" s="221" t="s">
        <v>84</v>
      </c>
      <c r="B88" s="222"/>
      <c r="C88" s="222"/>
      <c r="D88" s="222"/>
      <c r="E88" s="222"/>
    </row>
    <row r="90" spans="1:3" ht="15.75">
      <c r="A90" s="226" t="s">
        <v>85</v>
      </c>
      <c r="B90" s="227"/>
      <c r="C90" s="227"/>
    </row>
    <row r="91" ht="12.75" customHeight="1"/>
    <row r="92" spans="1:6" ht="18.75">
      <c r="A92" s="221" t="s">
        <v>236</v>
      </c>
      <c r="B92" s="222"/>
      <c r="C92" s="222"/>
      <c r="D92" s="222"/>
      <c r="E92" s="222"/>
      <c r="F92" s="222"/>
    </row>
    <row r="94" spans="1:3" ht="18.75">
      <c r="A94" s="225" t="s">
        <v>1</v>
      </c>
      <c r="B94" s="225"/>
      <c r="C94" s="225"/>
    </row>
    <row r="95" ht="12.75" customHeight="1"/>
    <row r="96" spans="1:5" ht="18.75">
      <c r="A96" s="221" t="s">
        <v>86</v>
      </c>
      <c r="B96" s="221"/>
      <c r="C96" s="221"/>
      <c r="D96" s="221"/>
      <c r="E96" s="221"/>
    </row>
  </sheetData>
  <sheetProtection/>
  <mergeCells count="28">
    <mergeCell ref="A73:C73"/>
    <mergeCell ref="A33:H33"/>
    <mergeCell ref="A1:I1"/>
    <mergeCell ref="A3:I3"/>
    <mergeCell ref="A29:I29"/>
    <mergeCell ref="A31:I31"/>
    <mergeCell ref="A35:I35"/>
    <mergeCell ref="A67:H67"/>
    <mergeCell ref="A94:C94"/>
    <mergeCell ref="A96:E96"/>
    <mergeCell ref="A69:D69"/>
    <mergeCell ref="A71:D71"/>
    <mergeCell ref="A86:C86"/>
    <mergeCell ref="A90:C90"/>
    <mergeCell ref="A83:H83"/>
    <mergeCell ref="A77:H77"/>
    <mergeCell ref="A79:H79"/>
    <mergeCell ref="A81:H81"/>
    <mergeCell ref="A88:E88"/>
    <mergeCell ref="A92:F92"/>
    <mergeCell ref="A75:H75"/>
    <mergeCell ref="A37:I37"/>
    <mergeCell ref="A48:I48"/>
    <mergeCell ref="A56:I56"/>
    <mergeCell ref="A58:I58"/>
    <mergeCell ref="A60:I60"/>
    <mergeCell ref="A63:D63"/>
    <mergeCell ref="A65:H65"/>
  </mergeCells>
  <printOptions/>
  <pageMargins left="0.9055118110236221" right="0.21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66"/>
  <sheetViews>
    <sheetView zoomScaleSheetLayoutView="100" zoomScalePageLayoutView="0" workbookViewId="0" topLeftCell="B22">
      <selection activeCell="D39" sqref="D39"/>
    </sheetView>
  </sheetViews>
  <sheetFormatPr defaultColWidth="9.140625" defaultRowHeight="12.75"/>
  <cols>
    <col min="1" max="1" width="4.00390625" style="1" hidden="1" customWidth="1"/>
    <col min="2" max="2" width="4.421875" style="1" customWidth="1"/>
    <col min="3" max="3" width="4.8515625" style="47" customWidth="1"/>
    <col min="4" max="4" width="29.7109375" style="1" customWidth="1"/>
    <col min="5" max="5" width="7.421875" style="104" customWidth="1"/>
    <col min="6" max="6" width="9.28125" style="1" customWidth="1"/>
    <col min="7" max="7" width="10.28125" style="1" customWidth="1"/>
    <col min="8" max="12" width="5.7109375" style="1" customWidth="1"/>
    <col min="13" max="13" width="7.140625" style="1" customWidth="1"/>
    <col min="14" max="14" width="2.421875" style="1" customWidth="1"/>
    <col min="15" max="15" width="3.28125" style="1" customWidth="1"/>
    <col min="16" max="16" width="4.28125" style="1" customWidth="1"/>
  </cols>
  <sheetData>
    <row r="1" spans="1:16" ht="18.75">
      <c r="A1" s="5"/>
      <c r="B1" s="235" t="s">
        <v>2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63"/>
      <c r="N1" s="63"/>
      <c r="O1" s="6"/>
      <c r="P1" s="7"/>
    </row>
    <row r="2" spans="1:15" ht="18.75">
      <c r="A2" s="5"/>
      <c r="B2" s="232" t="s">
        <v>64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64"/>
      <c r="N2" s="64"/>
      <c r="O2" s="8"/>
    </row>
    <row r="3" spans="1:16" ht="22.5">
      <c r="A3" s="5"/>
      <c r="B3" s="230" t="s">
        <v>99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65"/>
      <c r="N3" s="65"/>
      <c r="O3" s="9"/>
      <c r="P3" s="7"/>
    </row>
    <row r="4" spans="1:16" ht="18.75">
      <c r="A4" s="5"/>
      <c r="B4" s="247" t="s">
        <v>100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11"/>
      <c r="N4" s="11"/>
      <c r="O4" s="10"/>
      <c r="P4" s="7"/>
    </row>
    <row r="5" spans="1:16" ht="18.75">
      <c r="A5" s="5"/>
      <c r="B5" s="11"/>
      <c r="C5" s="53"/>
      <c r="D5" s="11"/>
      <c r="E5" s="101"/>
      <c r="F5" s="11"/>
      <c r="G5" s="11"/>
      <c r="H5" s="11"/>
      <c r="I5" s="11"/>
      <c r="J5" s="11"/>
      <c r="K5" s="11"/>
      <c r="L5" s="11"/>
      <c r="M5" s="11"/>
      <c r="N5" s="11"/>
      <c r="O5" s="10"/>
      <c r="P5" s="7"/>
    </row>
    <row r="6" spans="1:16" ht="25.5">
      <c r="A6" s="5"/>
      <c r="B6" s="231" t="s">
        <v>3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100"/>
      <c r="N6" s="100"/>
      <c r="O6" s="10"/>
      <c r="P6" s="7"/>
    </row>
    <row r="7" spans="1:16" ht="26.25" thickBot="1">
      <c r="A7" s="5"/>
      <c r="B7" s="5"/>
      <c r="C7" s="67"/>
      <c r="D7" s="13"/>
      <c r="E7" s="102"/>
      <c r="F7" s="14"/>
      <c r="G7" s="14"/>
      <c r="H7" s="14"/>
      <c r="I7" s="14"/>
      <c r="J7" s="15"/>
      <c r="K7" s="16"/>
      <c r="L7" s="16"/>
      <c r="M7" s="16"/>
      <c r="N7" s="16"/>
      <c r="O7" s="6"/>
      <c r="P7" s="7"/>
    </row>
    <row r="8" spans="2:16" ht="13.5" customHeight="1">
      <c r="B8" s="239" t="s">
        <v>4</v>
      </c>
      <c r="C8" s="233" t="s">
        <v>5</v>
      </c>
      <c r="D8" s="241" t="s">
        <v>6</v>
      </c>
      <c r="E8" s="243" t="s">
        <v>57</v>
      </c>
      <c r="F8" s="245" t="s">
        <v>7</v>
      </c>
      <c r="G8" s="243" t="s">
        <v>8</v>
      </c>
      <c r="H8" s="236" t="s">
        <v>9</v>
      </c>
      <c r="I8" s="237"/>
      <c r="J8" s="237"/>
      <c r="K8" s="237"/>
      <c r="L8" s="238"/>
      <c r="P8"/>
    </row>
    <row r="9" spans="2:16" ht="13.5" thickBot="1">
      <c r="B9" s="240"/>
      <c r="C9" s="234"/>
      <c r="D9" s="242"/>
      <c r="E9" s="244"/>
      <c r="F9" s="246"/>
      <c r="G9" s="244"/>
      <c r="H9" s="17" t="s">
        <v>10</v>
      </c>
      <c r="I9" s="17" t="s">
        <v>11</v>
      </c>
      <c r="J9" s="17" t="s">
        <v>12</v>
      </c>
      <c r="K9" s="17" t="s">
        <v>13</v>
      </c>
      <c r="L9" s="17" t="s">
        <v>14</v>
      </c>
      <c r="P9"/>
    </row>
    <row r="10" spans="2:16" ht="15.75">
      <c r="B10" s="19">
        <f aca="true" t="shared" si="0" ref="B10:B55">B9+1</f>
        <v>1</v>
      </c>
      <c r="C10" s="139">
        <v>100</v>
      </c>
      <c r="D10" s="167" t="s">
        <v>105</v>
      </c>
      <c r="E10" s="170"/>
      <c r="F10" s="171">
        <v>123</v>
      </c>
      <c r="G10" s="22" t="s">
        <v>15</v>
      </c>
      <c r="H10" s="36" t="s">
        <v>112</v>
      </c>
      <c r="I10" s="36" t="s">
        <v>112</v>
      </c>
      <c r="J10" s="36" t="s">
        <v>112</v>
      </c>
      <c r="K10" s="36" t="s">
        <v>112</v>
      </c>
      <c r="L10" s="36" t="s">
        <v>112</v>
      </c>
      <c r="P10"/>
    </row>
    <row r="11" spans="2:16" ht="15.75">
      <c r="B11" s="21">
        <f t="shared" si="0"/>
        <v>2</v>
      </c>
      <c r="C11" s="94">
        <v>101</v>
      </c>
      <c r="D11" s="23" t="s">
        <v>113</v>
      </c>
      <c r="E11" s="30"/>
      <c r="F11" s="30" t="s">
        <v>114</v>
      </c>
      <c r="G11" s="22" t="s">
        <v>15</v>
      </c>
      <c r="H11" s="36" t="s">
        <v>112</v>
      </c>
      <c r="I11" s="36" t="s">
        <v>112</v>
      </c>
      <c r="J11" s="36" t="s">
        <v>112</v>
      </c>
      <c r="K11" s="36" t="s">
        <v>112</v>
      </c>
      <c r="L11" s="36" t="s">
        <v>112</v>
      </c>
      <c r="P11"/>
    </row>
    <row r="12" spans="2:16" ht="15.75">
      <c r="B12" s="21">
        <f t="shared" si="0"/>
        <v>3</v>
      </c>
      <c r="C12" s="94">
        <v>122</v>
      </c>
      <c r="D12" s="23" t="s">
        <v>110</v>
      </c>
      <c r="E12" s="24"/>
      <c r="F12" s="24" t="s">
        <v>111</v>
      </c>
      <c r="G12" s="108" t="s">
        <v>15</v>
      </c>
      <c r="H12" s="36" t="s">
        <v>112</v>
      </c>
      <c r="I12" s="36" t="s">
        <v>112</v>
      </c>
      <c r="J12" s="36" t="s">
        <v>112</v>
      </c>
      <c r="K12" s="36"/>
      <c r="L12" s="36" t="s">
        <v>112</v>
      </c>
      <c r="P12"/>
    </row>
    <row r="13" spans="1:16" ht="15.75">
      <c r="A13" s="27"/>
      <c r="B13" s="21">
        <f t="shared" si="0"/>
        <v>4</v>
      </c>
      <c r="C13" s="94">
        <v>102</v>
      </c>
      <c r="D13" s="167" t="s">
        <v>106</v>
      </c>
      <c r="E13" s="168">
        <v>21769</v>
      </c>
      <c r="F13" s="169">
        <v>251</v>
      </c>
      <c r="G13" s="22" t="s">
        <v>15</v>
      </c>
      <c r="H13" s="36" t="s">
        <v>112</v>
      </c>
      <c r="I13" s="36" t="s">
        <v>112</v>
      </c>
      <c r="J13" s="36" t="s">
        <v>112</v>
      </c>
      <c r="K13" s="25"/>
      <c r="L13" s="36" t="s">
        <v>112</v>
      </c>
      <c r="P13"/>
    </row>
    <row r="14" spans="1:16" ht="15.75">
      <c r="A14" s="27"/>
      <c r="B14" s="21">
        <f t="shared" si="0"/>
        <v>5</v>
      </c>
      <c r="C14" s="94">
        <v>103</v>
      </c>
      <c r="D14" s="34" t="s">
        <v>107</v>
      </c>
      <c r="E14" s="24" t="s">
        <v>115</v>
      </c>
      <c r="F14" s="24" t="s">
        <v>108</v>
      </c>
      <c r="G14" s="22" t="s">
        <v>15</v>
      </c>
      <c r="H14" s="36" t="s">
        <v>112</v>
      </c>
      <c r="I14" s="36" t="s">
        <v>112</v>
      </c>
      <c r="J14" s="36" t="s">
        <v>112</v>
      </c>
      <c r="K14" s="36"/>
      <c r="L14" s="36" t="s">
        <v>112</v>
      </c>
      <c r="P14"/>
    </row>
    <row r="15" spans="1:16" ht="15.75">
      <c r="A15" s="27"/>
      <c r="B15" s="21">
        <f t="shared" si="0"/>
        <v>6</v>
      </c>
      <c r="C15" s="94">
        <v>104</v>
      </c>
      <c r="D15" s="40" t="s">
        <v>116</v>
      </c>
      <c r="E15" s="24" t="s">
        <v>117</v>
      </c>
      <c r="F15" s="30" t="s">
        <v>109</v>
      </c>
      <c r="G15" s="22" t="s">
        <v>15</v>
      </c>
      <c r="H15" s="36" t="s">
        <v>112</v>
      </c>
      <c r="I15" s="36" t="s">
        <v>112</v>
      </c>
      <c r="J15" s="36" t="s">
        <v>112</v>
      </c>
      <c r="K15" s="25"/>
      <c r="L15" s="36" t="s">
        <v>112</v>
      </c>
      <c r="P15"/>
    </row>
    <row r="16" spans="1:16" ht="15.75">
      <c r="A16" s="27"/>
      <c r="B16" s="21">
        <f t="shared" si="0"/>
        <v>7</v>
      </c>
      <c r="C16" s="94">
        <v>105</v>
      </c>
      <c r="D16" s="23" t="s">
        <v>118</v>
      </c>
      <c r="E16" s="30" t="s">
        <v>119</v>
      </c>
      <c r="F16" s="30" t="s">
        <v>120</v>
      </c>
      <c r="G16" s="31" t="s">
        <v>121</v>
      </c>
      <c r="H16" s="35"/>
      <c r="I16" s="35"/>
      <c r="J16" s="35"/>
      <c r="K16" s="36" t="s">
        <v>112</v>
      </c>
      <c r="L16" s="35"/>
      <c r="P16"/>
    </row>
    <row r="17" spans="1:16" ht="15.75">
      <c r="A17" s="27"/>
      <c r="B17" s="21">
        <f t="shared" si="0"/>
        <v>8</v>
      </c>
      <c r="C17" s="94">
        <v>106</v>
      </c>
      <c r="D17" s="23" t="s">
        <v>122</v>
      </c>
      <c r="E17" s="30" t="s">
        <v>123</v>
      </c>
      <c r="F17" s="30" t="s">
        <v>124</v>
      </c>
      <c r="G17" s="31" t="s">
        <v>121</v>
      </c>
      <c r="H17" s="25"/>
      <c r="I17" s="25"/>
      <c r="J17" s="25"/>
      <c r="K17" s="36" t="s">
        <v>112</v>
      </c>
      <c r="L17" s="25"/>
      <c r="P17"/>
    </row>
    <row r="18" spans="1:16" ht="15.75">
      <c r="A18" s="27"/>
      <c r="B18" s="21">
        <f t="shared" si="0"/>
        <v>9</v>
      </c>
      <c r="C18" s="94">
        <v>107</v>
      </c>
      <c r="D18" s="23" t="s">
        <v>125</v>
      </c>
      <c r="E18" s="30" t="s">
        <v>126</v>
      </c>
      <c r="F18" s="30" t="s">
        <v>127</v>
      </c>
      <c r="G18" s="31" t="s">
        <v>121</v>
      </c>
      <c r="H18" s="36"/>
      <c r="I18" s="36"/>
      <c r="J18" s="36"/>
      <c r="K18" s="36" t="s">
        <v>112</v>
      </c>
      <c r="L18" s="36"/>
      <c r="P18"/>
    </row>
    <row r="19" spans="1:16" ht="15.75">
      <c r="A19" s="27"/>
      <c r="B19" s="21">
        <f t="shared" si="0"/>
        <v>10</v>
      </c>
      <c r="C19" s="94">
        <v>108</v>
      </c>
      <c r="D19" s="23" t="s">
        <v>58</v>
      </c>
      <c r="E19" s="30" t="s">
        <v>128</v>
      </c>
      <c r="F19" s="30" t="s">
        <v>59</v>
      </c>
      <c r="G19" s="31" t="s">
        <v>60</v>
      </c>
      <c r="H19" s="25"/>
      <c r="I19" s="25"/>
      <c r="J19" s="36" t="s">
        <v>112</v>
      </c>
      <c r="K19" s="25"/>
      <c r="L19" s="25"/>
      <c r="P19"/>
    </row>
    <row r="20" spans="1:16" ht="15.75">
      <c r="A20" s="27"/>
      <c r="B20" s="21">
        <f t="shared" si="0"/>
        <v>11</v>
      </c>
      <c r="C20" s="94">
        <v>109</v>
      </c>
      <c r="D20" s="34" t="s">
        <v>129</v>
      </c>
      <c r="E20" s="24" t="s">
        <v>130</v>
      </c>
      <c r="F20" s="24" t="s">
        <v>131</v>
      </c>
      <c r="G20" s="31" t="s">
        <v>60</v>
      </c>
      <c r="H20" s="36" t="s">
        <v>112</v>
      </c>
      <c r="I20" s="36" t="s">
        <v>112</v>
      </c>
      <c r="J20" s="36" t="s">
        <v>112</v>
      </c>
      <c r="K20" s="25"/>
      <c r="L20" s="36" t="s">
        <v>112</v>
      </c>
      <c r="P20"/>
    </row>
    <row r="21" spans="1:16" ht="15.75">
      <c r="A21" s="27"/>
      <c r="B21" s="21">
        <f t="shared" si="0"/>
        <v>12</v>
      </c>
      <c r="C21" s="94">
        <v>111</v>
      </c>
      <c r="D21" s="40" t="s">
        <v>132</v>
      </c>
      <c r="E21" s="30" t="s">
        <v>133</v>
      </c>
      <c r="F21" s="30" t="s">
        <v>134</v>
      </c>
      <c r="G21" s="31" t="s">
        <v>60</v>
      </c>
      <c r="H21" s="36" t="s">
        <v>112</v>
      </c>
      <c r="I21" s="36" t="s">
        <v>112</v>
      </c>
      <c r="J21" s="36" t="s">
        <v>112</v>
      </c>
      <c r="K21" s="25"/>
      <c r="L21" s="36" t="s">
        <v>112</v>
      </c>
      <c r="P21"/>
    </row>
    <row r="22" spans="1:16" ht="15.75">
      <c r="A22" s="27"/>
      <c r="B22" s="21">
        <f t="shared" si="0"/>
        <v>13</v>
      </c>
      <c r="C22" s="94">
        <v>112</v>
      </c>
      <c r="D22" s="34" t="s">
        <v>135</v>
      </c>
      <c r="E22" s="24" t="s">
        <v>136</v>
      </c>
      <c r="F22" s="24" t="s">
        <v>137</v>
      </c>
      <c r="G22" s="31" t="s">
        <v>60</v>
      </c>
      <c r="H22" s="36" t="s">
        <v>112</v>
      </c>
      <c r="I22" s="36" t="s">
        <v>112</v>
      </c>
      <c r="J22" s="36" t="s">
        <v>112</v>
      </c>
      <c r="K22" s="25"/>
      <c r="L22" s="36" t="s">
        <v>112</v>
      </c>
      <c r="P22"/>
    </row>
    <row r="23" spans="1:16" ht="15.75">
      <c r="A23" s="27"/>
      <c r="B23" s="21">
        <f t="shared" si="0"/>
        <v>14</v>
      </c>
      <c r="C23" s="94">
        <v>113</v>
      </c>
      <c r="D23" s="138" t="s">
        <v>50</v>
      </c>
      <c r="E23" s="109" t="s">
        <v>138</v>
      </c>
      <c r="F23" s="109" t="s">
        <v>51</v>
      </c>
      <c r="G23" s="108" t="s">
        <v>15</v>
      </c>
      <c r="H23" s="36" t="s">
        <v>112</v>
      </c>
      <c r="I23" s="72"/>
      <c r="J23" s="36" t="s">
        <v>112</v>
      </c>
      <c r="K23" s="72"/>
      <c r="L23" s="72"/>
      <c r="P23"/>
    </row>
    <row r="24" spans="1:16" ht="15.75">
      <c r="A24" s="27"/>
      <c r="B24" s="21">
        <f t="shared" si="0"/>
        <v>15</v>
      </c>
      <c r="C24" s="94">
        <v>187</v>
      </c>
      <c r="D24" s="81" t="s">
        <v>139</v>
      </c>
      <c r="E24" s="30"/>
      <c r="F24" s="30" t="s">
        <v>140</v>
      </c>
      <c r="G24" s="108" t="s">
        <v>15</v>
      </c>
      <c r="H24" s="36"/>
      <c r="I24" s="36"/>
      <c r="J24" s="36" t="s">
        <v>112</v>
      </c>
      <c r="K24" s="36"/>
      <c r="L24" s="36" t="s">
        <v>112</v>
      </c>
      <c r="P24"/>
    </row>
    <row r="25" spans="1:16" ht="15.75">
      <c r="A25" s="27"/>
      <c r="B25" s="21">
        <f t="shared" si="0"/>
        <v>16</v>
      </c>
      <c r="C25" s="94">
        <v>188</v>
      </c>
      <c r="D25" s="79" t="s">
        <v>141</v>
      </c>
      <c r="E25" s="80"/>
      <c r="F25" s="80" t="s">
        <v>142</v>
      </c>
      <c r="G25" s="108" t="s">
        <v>15</v>
      </c>
      <c r="H25" s="25"/>
      <c r="I25" s="36" t="s">
        <v>112</v>
      </c>
      <c r="J25" s="25"/>
      <c r="K25" s="25"/>
      <c r="L25" s="25"/>
      <c r="P25"/>
    </row>
    <row r="26" spans="1:16" ht="15.75">
      <c r="A26" s="27"/>
      <c r="B26" s="21">
        <f t="shared" si="0"/>
        <v>17</v>
      </c>
      <c r="C26" s="94">
        <v>186</v>
      </c>
      <c r="D26" s="79" t="s">
        <v>143</v>
      </c>
      <c r="E26" s="80" t="s">
        <v>144</v>
      </c>
      <c r="F26" s="80" t="s">
        <v>145</v>
      </c>
      <c r="G26" s="108" t="s">
        <v>15</v>
      </c>
      <c r="H26" s="36"/>
      <c r="I26" s="36"/>
      <c r="J26" s="36" t="s">
        <v>112</v>
      </c>
      <c r="K26" s="36" t="s">
        <v>112</v>
      </c>
      <c r="L26" s="36" t="s">
        <v>112</v>
      </c>
      <c r="P26"/>
    </row>
    <row r="27" spans="1:16" ht="15.75">
      <c r="A27" s="27"/>
      <c r="B27" s="21">
        <f t="shared" si="0"/>
        <v>18</v>
      </c>
      <c r="C27" s="94">
        <v>118</v>
      </c>
      <c r="D27" s="79" t="s">
        <v>146</v>
      </c>
      <c r="E27" s="80" t="s">
        <v>147</v>
      </c>
      <c r="F27" s="80" t="s">
        <v>148</v>
      </c>
      <c r="G27" s="108" t="s">
        <v>15</v>
      </c>
      <c r="H27" s="36" t="s">
        <v>112</v>
      </c>
      <c r="I27" s="36" t="s">
        <v>112</v>
      </c>
      <c r="J27" s="25"/>
      <c r="K27" s="25"/>
      <c r="L27" s="36" t="s">
        <v>112</v>
      </c>
      <c r="P27"/>
    </row>
    <row r="28" spans="1:16" ht="15.75">
      <c r="A28" s="27"/>
      <c r="B28" s="21">
        <f t="shared" si="0"/>
        <v>19</v>
      </c>
      <c r="C28" s="94">
        <v>119</v>
      </c>
      <c r="D28" s="79" t="s">
        <v>149</v>
      </c>
      <c r="E28" s="80" t="s">
        <v>150</v>
      </c>
      <c r="F28" s="80" t="s">
        <v>151</v>
      </c>
      <c r="G28" s="108" t="s">
        <v>15</v>
      </c>
      <c r="H28" s="36" t="s">
        <v>112</v>
      </c>
      <c r="I28" s="36" t="s">
        <v>112</v>
      </c>
      <c r="J28" s="25"/>
      <c r="K28" s="25"/>
      <c r="L28" s="25"/>
      <c r="P28"/>
    </row>
    <row r="29" spans="1:16" ht="15.75">
      <c r="A29" s="27"/>
      <c r="B29" s="21">
        <f t="shared" si="0"/>
        <v>20</v>
      </c>
      <c r="C29" s="94">
        <v>120</v>
      </c>
      <c r="D29" s="23" t="s">
        <v>48</v>
      </c>
      <c r="E29" s="24" t="s">
        <v>152</v>
      </c>
      <c r="F29" s="24" t="s">
        <v>49</v>
      </c>
      <c r="G29" s="22" t="s">
        <v>15</v>
      </c>
      <c r="H29" s="35"/>
      <c r="I29" s="35"/>
      <c r="J29" s="35"/>
      <c r="K29" s="36" t="s">
        <v>112</v>
      </c>
      <c r="L29" s="35"/>
      <c r="P29"/>
    </row>
    <row r="30" spans="2:16" ht="15.75">
      <c r="B30" s="21">
        <f t="shared" si="0"/>
        <v>21</v>
      </c>
      <c r="C30" s="94">
        <v>123</v>
      </c>
      <c r="D30" s="23" t="s">
        <v>153</v>
      </c>
      <c r="E30" s="24"/>
      <c r="F30" s="24" t="s">
        <v>154</v>
      </c>
      <c r="G30" s="108" t="s">
        <v>15</v>
      </c>
      <c r="H30" s="36" t="s">
        <v>112</v>
      </c>
      <c r="I30" s="36" t="s">
        <v>112</v>
      </c>
      <c r="J30" s="36"/>
      <c r="K30" s="36"/>
      <c r="L30" s="36" t="s">
        <v>112</v>
      </c>
      <c r="P30"/>
    </row>
    <row r="31" spans="2:16" ht="15.75">
      <c r="B31" s="21">
        <f t="shared" si="0"/>
        <v>22</v>
      </c>
      <c r="C31" s="94">
        <v>125</v>
      </c>
      <c r="D31" s="23" t="s">
        <v>65</v>
      </c>
      <c r="E31" s="30" t="s">
        <v>155</v>
      </c>
      <c r="F31" s="30" t="s">
        <v>66</v>
      </c>
      <c r="G31" s="31" t="s">
        <v>15</v>
      </c>
      <c r="H31" s="36" t="s">
        <v>112</v>
      </c>
      <c r="I31" s="36" t="s">
        <v>112</v>
      </c>
      <c r="J31" s="36"/>
      <c r="K31" s="36"/>
      <c r="L31" s="36" t="s">
        <v>112</v>
      </c>
      <c r="P31"/>
    </row>
    <row r="32" spans="2:16" ht="15.75">
      <c r="B32" s="21">
        <f t="shared" si="0"/>
        <v>23</v>
      </c>
      <c r="C32" s="94">
        <v>126</v>
      </c>
      <c r="D32" s="23" t="s">
        <v>156</v>
      </c>
      <c r="E32" s="24" t="s">
        <v>157</v>
      </c>
      <c r="F32" s="24" t="s">
        <v>158</v>
      </c>
      <c r="G32" s="31" t="s">
        <v>15</v>
      </c>
      <c r="H32" s="36" t="s">
        <v>112</v>
      </c>
      <c r="I32" s="36" t="s">
        <v>112</v>
      </c>
      <c r="J32" s="36"/>
      <c r="K32" s="36"/>
      <c r="L32" s="36" t="s">
        <v>112</v>
      </c>
      <c r="P32"/>
    </row>
    <row r="33" spans="2:16" ht="15.75">
      <c r="B33" s="21">
        <f t="shared" si="0"/>
        <v>24</v>
      </c>
      <c r="C33" s="94">
        <v>132</v>
      </c>
      <c r="D33" s="34" t="s">
        <v>21</v>
      </c>
      <c r="E33" s="24" t="s">
        <v>159</v>
      </c>
      <c r="F33" s="24" t="s">
        <v>160</v>
      </c>
      <c r="G33" s="22" t="s">
        <v>15</v>
      </c>
      <c r="H33" s="36"/>
      <c r="I33" s="36"/>
      <c r="J33" s="36"/>
      <c r="K33" s="36" t="s">
        <v>112</v>
      </c>
      <c r="L33" s="36"/>
      <c r="P33"/>
    </row>
    <row r="34" spans="2:16" ht="15.75">
      <c r="B34" s="21">
        <f t="shared" si="0"/>
        <v>25</v>
      </c>
      <c r="C34" s="94">
        <v>157</v>
      </c>
      <c r="D34" s="99" t="s">
        <v>19</v>
      </c>
      <c r="E34" s="24" t="s">
        <v>161</v>
      </c>
      <c r="F34" s="24" t="s">
        <v>20</v>
      </c>
      <c r="G34" s="94" t="s">
        <v>15</v>
      </c>
      <c r="H34" s="36" t="s">
        <v>112</v>
      </c>
      <c r="I34" s="36" t="s">
        <v>112</v>
      </c>
      <c r="J34" s="36"/>
      <c r="K34" s="36" t="s">
        <v>112</v>
      </c>
      <c r="L34" s="36" t="s">
        <v>112</v>
      </c>
      <c r="P34"/>
    </row>
    <row r="35" spans="2:16" ht="15.75">
      <c r="B35" s="21">
        <f t="shared" si="0"/>
        <v>26</v>
      </c>
      <c r="C35" s="94">
        <v>189</v>
      </c>
      <c r="D35" s="34" t="s">
        <v>67</v>
      </c>
      <c r="E35" s="24" t="s">
        <v>162</v>
      </c>
      <c r="F35" s="24" t="s">
        <v>69</v>
      </c>
      <c r="G35" s="31" t="s">
        <v>68</v>
      </c>
      <c r="H35" s="37"/>
      <c r="I35" s="37"/>
      <c r="J35" s="37"/>
      <c r="K35" s="36" t="s">
        <v>112</v>
      </c>
      <c r="L35" s="36"/>
      <c r="P35"/>
    </row>
    <row r="36" spans="2:16" ht="15.75">
      <c r="B36" s="21">
        <f t="shared" si="0"/>
        <v>27</v>
      </c>
      <c r="C36" s="94">
        <v>195</v>
      </c>
      <c r="D36" s="79" t="s">
        <v>206</v>
      </c>
      <c r="E36" s="24" t="s">
        <v>208</v>
      </c>
      <c r="F36" s="24" t="s">
        <v>207</v>
      </c>
      <c r="G36" s="22" t="s">
        <v>15</v>
      </c>
      <c r="H36" s="37"/>
      <c r="I36" s="36" t="s">
        <v>112</v>
      </c>
      <c r="J36" s="36" t="s">
        <v>112</v>
      </c>
      <c r="K36" s="36"/>
      <c r="L36" s="36" t="s">
        <v>112</v>
      </c>
      <c r="P36"/>
    </row>
    <row r="37" spans="2:16" ht="15.75">
      <c r="B37" s="21">
        <f t="shared" si="0"/>
        <v>28</v>
      </c>
      <c r="C37" s="94">
        <v>114</v>
      </c>
      <c r="D37" s="79" t="s">
        <v>163</v>
      </c>
      <c r="E37" s="80" t="s">
        <v>164</v>
      </c>
      <c r="F37" s="80" t="s">
        <v>55</v>
      </c>
      <c r="G37" s="22" t="s">
        <v>15</v>
      </c>
      <c r="H37" s="36" t="s">
        <v>112</v>
      </c>
      <c r="I37" s="36" t="s">
        <v>112</v>
      </c>
      <c r="J37" s="36"/>
      <c r="K37" s="36" t="s">
        <v>112</v>
      </c>
      <c r="L37" s="36" t="s">
        <v>112</v>
      </c>
      <c r="P37"/>
    </row>
    <row r="38" spans="2:16" ht="15.75">
      <c r="B38" s="21">
        <f t="shared" si="0"/>
        <v>29</v>
      </c>
      <c r="C38" s="94">
        <v>162</v>
      </c>
      <c r="D38" s="79" t="s">
        <v>165</v>
      </c>
      <c r="E38" s="80" t="s">
        <v>166</v>
      </c>
      <c r="F38" s="80" t="s">
        <v>167</v>
      </c>
      <c r="G38" s="22" t="s">
        <v>15</v>
      </c>
      <c r="H38" s="36" t="s">
        <v>112</v>
      </c>
      <c r="I38" s="36" t="s">
        <v>112</v>
      </c>
      <c r="J38" s="25"/>
      <c r="K38" s="25"/>
      <c r="L38" s="36" t="s">
        <v>112</v>
      </c>
      <c r="P38"/>
    </row>
    <row r="39" spans="2:16" ht="15.75">
      <c r="B39" s="21">
        <f t="shared" si="0"/>
        <v>30</v>
      </c>
      <c r="C39" s="94">
        <v>163</v>
      </c>
      <c r="D39" s="99" t="s">
        <v>168</v>
      </c>
      <c r="E39" s="24" t="s">
        <v>169</v>
      </c>
      <c r="F39" s="24" t="s">
        <v>54</v>
      </c>
      <c r="G39" s="22" t="s">
        <v>15</v>
      </c>
      <c r="H39" s="36" t="s">
        <v>112</v>
      </c>
      <c r="I39" s="36" t="s">
        <v>112</v>
      </c>
      <c r="J39" s="25"/>
      <c r="K39" s="25"/>
      <c r="L39" s="36" t="s">
        <v>112</v>
      </c>
      <c r="P39"/>
    </row>
    <row r="40" spans="2:16" ht="15.75">
      <c r="B40" s="21">
        <f t="shared" si="0"/>
        <v>31</v>
      </c>
      <c r="C40" s="94">
        <v>170</v>
      </c>
      <c r="D40" s="81" t="s">
        <v>170</v>
      </c>
      <c r="E40" s="30" t="s">
        <v>171</v>
      </c>
      <c r="F40" s="30" t="s">
        <v>53</v>
      </c>
      <c r="G40" s="22" t="s">
        <v>15</v>
      </c>
      <c r="H40" s="36" t="s">
        <v>112</v>
      </c>
      <c r="I40" s="36" t="s">
        <v>112</v>
      </c>
      <c r="J40" s="36" t="s">
        <v>112</v>
      </c>
      <c r="K40" s="36"/>
      <c r="L40" s="36" t="s">
        <v>112</v>
      </c>
      <c r="P40"/>
    </row>
    <row r="41" spans="2:16" ht="15.75">
      <c r="B41" s="21">
        <f t="shared" si="0"/>
        <v>32</v>
      </c>
      <c r="C41" s="94">
        <v>171</v>
      </c>
      <c r="D41" s="23" t="s">
        <v>16</v>
      </c>
      <c r="E41" s="30" t="s">
        <v>172</v>
      </c>
      <c r="F41" s="30" t="s">
        <v>17</v>
      </c>
      <c r="G41" s="22" t="s">
        <v>15</v>
      </c>
      <c r="H41" s="36" t="s">
        <v>112</v>
      </c>
      <c r="I41" s="36" t="s">
        <v>112</v>
      </c>
      <c r="J41" s="36" t="s">
        <v>112</v>
      </c>
      <c r="K41" s="25"/>
      <c r="L41" s="36" t="s">
        <v>112</v>
      </c>
      <c r="P41"/>
    </row>
    <row r="42" spans="2:16" ht="15.75">
      <c r="B42" s="21">
        <f t="shared" si="0"/>
        <v>33</v>
      </c>
      <c r="C42" s="94">
        <v>175</v>
      </c>
      <c r="D42" s="34" t="s">
        <v>173</v>
      </c>
      <c r="E42" s="24" t="s">
        <v>174</v>
      </c>
      <c r="F42" s="24" t="s">
        <v>175</v>
      </c>
      <c r="G42" s="22" t="s">
        <v>15</v>
      </c>
      <c r="H42" s="36" t="s">
        <v>112</v>
      </c>
      <c r="I42" s="36" t="s">
        <v>112</v>
      </c>
      <c r="J42" s="35"/>
      <c r="K42" s="36" t="s">
        <v>112</v>
      </c>
      <c r="L42" s="35"/>
      <c r="P42"/>
    </row>
    <row r="43" spans="2:16" ht="15.75">
      <c r="B43" s="21">
        <f t="shared" si="0"/>
        <v>34</v>
      </c>
      <c r="C43" s="94">
        <v>176</v>
      </c>
      <c r="D43" s="23" t="s">
        <v>52</v>
      </c>
      <c r="E43" s="30" t="s">
        <v>63</v>
      </c>
      <c r="F43" s="30" t="s">
        <v>18</v>
      </c>
      <c r="G43" s="22" t="s">
        <v>15</v>
      </c>
      <c r="H43" s="36" t="s">
        <v>112</v>
      </c>
      <c r="I43" s="36" t="s">
        <v>112</v>
      </c>
      <c r="J43" s="36"/>
      <c r="K43" s="36"/>
      <c r="L43" s="36" t="s">
        <v>112</v>
      </c>
      <c r="P43"/>
    </row>
    <row r="44" spans="2:16" ht="15.75">
      <c r="B44" s="21">
        <f t="shared" si="0"/>
        <v>35</v>
      </c>
      <c r="C44" s="94">
        <v>145</v>
      </c>
      <c r="D44" s="23" t="s">
        <v>176</v>
      </c>
      <c r="E44" s="30"/>
      <c r="F44" s="30" t="s">
        <v>177</v>
      </c>
      <c r="G44" s="30" t="s">
        <v>178</v>
      </c>
      <c r="H44" s="36" t="s">
        <v>112</v>
      </c>
      <c r="I44" s="36" t="s">
        <v>112</v>
      </c>
      <c r="J44" s="37"/>
      <c r="K44" s="36"/>
      <c r="L44" s="36" t="s">
        <v>112</v>
      </c>
      <c r="P44"/>
    </row>
    <row r="45" spans="2:16" ht="15.75">
      <c r="B45" s="21">
        <f t="shared" si="0"/>
        <v>36</v>
      </c>
      <c r="C45" s="94">
        <v>179</v>
      </c>
      <c r="D45" s="23" t="s">
        <v>179</v>
      </c>
      <c r="E45" s="24"/>
      <c r="F45" s="30" t="s">
        <v>180</v>
      </c>
      <c r="G45" s="30" t="s">
        <v>178</v>
      </c>
      <c r="H45" s="36" t="s">
        <v>112</v>
      </c>
      <c r="I45" s="36" t="s">
        <v>112</v>
      </c>
      <c r="J45" s="36" t="s">
        <v>112</v>
      </c>
      <c r="K45" s="36"/>
      <c r="L45" s="36" t="s">
        <v>112</v>
      </c>
      <c r="P45"/>
    </row>
    <row r="46" spans="2:16" ht="15.75">
      <c r="B46" s="21">
        <f t="shared" si="0"/>
        <v>37</v>
      </c>
      <c r="C46" s="94">
        <v>180</v>
      </c>
      <c r="D46" s="23" t="s">
        <v>181</v>
      </c>
      <c r="E46" s="30"/>
      <c r="F46" s="30" t="s">
        <v>182</v>
      </c>
      <c r="G46" s="30" t="s">
        <v>178</v>
      </c>
      <c r="H46" s="36" t="s">
        <v>112</v>
      </c>
      <c r="I46" s="36" t="s">
        <v>112</v>
      </c>
      <c r="J46" s="36" t="s">
        <v>112</v>
      </c>
      <c r="K46" s="25"/>
      <c r="L46" s="36" t="s">
        <v>112</v>
      </c>
      <c r="P46"/>
    </row>
    <row r="47" spans="2:16" ht="15.75">
      <c r="B47" s="21">
        <f t="shared" si="0"/>
        <v>38</v>
      </c>
      <c r="C47" s="94">
        <v>184</v>
      </c>
      <c r="D47" s="40" t="s">
        <v>183</v>
      </c>
      <c r="E47" s="80"/>
      <c r="F47" s="30" t="s">
        <v>61</v>
      </c>
      <c r="G47" s="30" t="s">
        <v>178</v>
      </c>
      <c r="H47" s="36" t="s">
        <v>112</v>
      </c>
      <c r="I47" s="36" t="s">
        <v>112</v>
      </c>
      <c r="J47" s="36" t="s">
        <v>112</v>
      </c>
      <c r="K47" s="25"/>
      <c r="L47" s="36" t="s">
        <v>112</v>
      </c>
      <c r="P47"/>
    </row>
    <row r="48" spans="2:16" ht="15.75">
      <c r="B48" s="21">
        <f t="shared" si="0"/>
        <v>39</v>
      </c>
      <c r="C48" s="94">
        <v>116</v>
      </c>
      <c r="D48" s="23" t="s">
        <v>184</v>
      </c>
      <c r="E48" s="30"/>
      <c r="F48" s="30" t="s">
        <v>185</v>
      </c>
      <c r="G48" s="30" t="s">
        <v>178</v>
      </c>
      <c r="H48" s="36"/>
      <c r="I48" s="36" t="s">
        <v>112</v>
      </c>
      <c r="J48" s="36"/>
      <c r="K48" s="36"/>
      <c r="L48" s="36" t="s">
        <v>112</v>
      </c>
      <c r="P48"/>
    </row>
    <row r="49" spans="2:16" ht="15.75">
      <c r="B49" s="21">
        <f t="shared" si="0"/>
        <v>40</v>
      </c>
      <c r="C49" s="94">
        <v>185</v>
      </c>
      <c r="D49" s="40" t="s">
        <v>186</v>
      </c>
      <c r="E49" s="30"/>
      <c r="F49" s="30" t="s">
        <v>187</v>
      </c>
      <c r="G49" s="30" t="s">
        <v>178</v>
      </c>
      <c r="H49" s="36" t="s">
        <v>112</v>
      </c>
      <c r="I49" s="36" t="s">
        <v>112</v>
      </c>
      <c r="J49" s="25"/>
      <c r="K49" s="25"/>
      <c r="L49" s="36" t="s">
        <v>112</v>
      </c>
      <c r="P49"/>
    </row>
    <row r="50" spans="2:16" ht="15.75">
      <c r="B50" s="21">
        <f t="shared" si="0"/>
        <v>41</v>
      </c>
      <c r="C50" s="94">
        <v>117</v>
      </c>
      <c r="D50" s="34" t="s">
        <v>188</v>
      </c>
      <c r="E50" s="24" t="s">
        <v>189</v>
      </c>
      <c r="F50" s="24" t="s">
        <v>190</v>
      </c>
      <c r="G50" s="31" t="s">
        <v>121</v>
      </c>
      <c r="H50" s="35"/>
      <c r="I50" s="36" t="s">
        <v>112</v>
      </c>
      <c r="J50" s="35"/>
      <c r="K50" s="35"/>
      <c r="L50" s="36" t="s">
        <v>112</v>
      </c>
      <c r="P50"/>
    </row>
    <row r="51" spans="2:16" ht="15.75">
      <c r="B51" s="21">
        <f t="shared" si="0"/>
        <v>42</v>
      </c>
      <c r="C51" s="94">
        <v>190</v>
      </c>
      <c r="D51" s="34" t="s">
        <v>191</v>
      </c>
      <c r="E51" s="24" t="s">
        <v>192</v>
      </c>
      <c r="F51" s="24" t="s">
        <v>193</v>
      </c>
      <c r="G51" s="31" t="s">
        <v>121</v>
      </c>
      <c r="H51" s="25"/>
      <c r="I51" s="36" t="s">
        <v>112</v>
      </c>
      <c r="J51" s="35"/>
      <c r="K51" s="35"/>
      <c r="L51" s="36" t="s">
        <v>112</v>
      </c>
      <c r="P51"/>
    </row>
    <row r="52" spans="2:16" ht="15.75">
      <c r="B52" s="21">
        <f t="shared" si="0"/>
        <v>43</v>
      </c>
      <c r="C52" s="94">
        <v>191</v>
      </c>
      <c r="D52" s="34" t="s">
        <v>194</v>
      </c>
      <c r="E52" s="30" t="s">
        <v>195</v>
      </c>
      <c r="F52" s="30" t="s">
        <v>196</v>
      </c>
      <c r="G52" s="31" t="s">
        <v>121</v>
      </c>
      <c r="H52" s="33"/>
      <c r="I52" s="36" t="s">
        <v>112</v>
      </c>
      <c r="J52" s="35"/>
      <c r="K52" s="35"/>
      <c r="L52" s="36" t="s">
        <v>112</v>
      </c>
      <c r="P52"/>
    </row>
    <row r="53" spans="2:16" ht="15.75">
      <c r="B53" s="21">
        <f t="shared" si="0"/>
        <v>44</v>
      </c>
      <c r="C53" s="94">
        <v>192</v>
      </c>
      <c r="D53" s="34" t="s">
        <v>197</v>
      </c>
      <c r="E53" s="24" t="s">
        <v>198</v>
      </c>
      <c r="F53" s="24" t="s">
        <v>199</v>
      </c>
      <c r="G53" s="31" t="s">
        <v>121</v>
      </c>
      <c r="H53" s="36"/>
      <c r="I53" s="36" t="s">
        <v>112</v>
      </c>
      <c r="J53" s="35"/>
      <c r="K53" s="35"/>
      <c r="L53" s="36" t="s">
        <v>112</v>
      </c>
      <c r="P53"/>
    </row>
    <row r="54" spans="2:16" ht="15.75">
      <c r="B54" s="21">
        <f t="shared" si="0"/>
        <v>45</v>
      </c>
      <c r="C54" s="94">
        <v>193</v>
      </c>
      <c r="D54" s="34" t="s">
        <v>200</v>
      </c>
      <c r="E54" s="24" t="s">
        <v>201</v>
      </c>
      <c r="F54" s="24" t="s">
        <v>202</v>
      </c>
      <c r="G54" s="31" t="s">
        <v>121</v>
      </c>
      <c r="H54" s="36"/>
      <c r="I54" s="36" t="s">
        <v>112</v>
      </c>
      <c r="J54" s="35"/>
      <c r="K54" s="35"/>
      <c r="L54" s="36" t="s">
        <v>112</v>
      </c>
      <c r="P54"/>
    </row>
    <row r="55" spans="2:16" ht="15.75">
      <c r="B55" s="21">
        <f t="shared" si="0"/>
        <v>46</v>
      </c>
      <c r="C55" s="94">
        <v>194</v>
      </c>
      <c r="D55" s="34" t="s">
        <v>203</v>
      </c>
      <c r="E55" s="24" t="s">
        <v>204</v>
      </c>
      <c r="F55" s="24" t="s">
        <v>205</v>
      </c>
      <c r="G55" s="31" t="s">
        <v>121</v>
      </c>
      <c r="H55" s="36"/>
      <c r="I55" s="36" t="s">
        <v>112</v>
      </c>
      <c r="J55" s="35"/>
      <c r="K55" s="35"/>
      <c r="L55" s="36" t="s">
        <v>112</v>
      </c>
      <c r="P55"/>
    </row>
    <row r="56" spans="2:12" ht="15.75">
      <c r="B56" s="41"/>
      <c r="C56" s="137"/>
      <c r="D56" s="4"/>
      <c r="E56" s="103"/>
      <c r="F56" s="43"/>
      <c r="G56" s="44"/>
      <c r="H56" s="45"/>
      <c r="I56" s="46"/>
      <c r="J56" s="46"/>
      <c r="K56" s="46"/>
      <c r="L56" s="46"/>
    </row>
    <row r="57" spans="3:16" ht="13.5" customHeight="1">
      <c r="C57" s="1"/>
      <c r="E57" s="1"/>
      <c r="I57" s="48"/>
      <c r="J57" s="49"/>
      <c r="K57" s="49"/>
      <c r="L57" s="50"/>
      <c r="P57"/>
    </row>
    <row r="58" spans="1:12" ht="14.25" customHeight="1">
      <c r="A58" s="11"/>
      <c r="B58" s="11"/>
      <c r="C58" s="11"/>
      <c r="D58" s="11"/>
      <c r="E58" s="11"/>
      <c r="F58" s="11"/>
      <c r="I58" s="2"/>
      <c r="L58" s="27"/>
    </row>
    <row r="59" spans="1:12" ht="14.25" customHeight="1">
      <c r="A59" s="51"/>
      <c r="B59" s="52"/>
      <c r="C59" s="4"/>
      <c r="D59" s="4"/>
      <c r="E59" s="4"/>
      <c r="F59" s="53"/>
      <c r="H59" s="4"/>
      <c r="J59" s="54"/>
      <c r="K59" s="54"/>
      <c r="L59" s="27"/>
    </row>
    <row r="60" spans="1:12" ht="14.25" customHeight="1">
      <c r="A60" s="3"/>
      <c r="B60" s="3"/>
      <c r="C60" s="3"/>
      <c r="D60" s="3"/>
      <c r="E60" s="3"/>
      <c r="F60" s="3"/>
      <c r="I60" s="2"/>
      <c r="L60" s="27"/>
    </row>
    <row r="61" spans="1:12" ht="14.25" customHeight="1">
      <c r="A61" s="55"/>
      <c r="B61" s="56"/>
      <c r="C61" s="57"/>
      <c r="D61" s="57"/>
      <c r="E61" s="57"/>
      <c r="F61" s="58"/>
      <c r="H61" s="4"/>
      <c r="I61" s="4"/>
      <c r="J61" s="4"/>
      <c r="K61" s="4"/>
      <c r="L61" s="4"/>
    </row>
    <row r="62" spans="1:12" ht="14.25" customHeight="1">
      <c r="A62" s="11"/>
      <c r="B62" s="11"/>
      <c r="C62" s="11"/>
      <c r="D62" s="11"/>
      <c r="E62" s="11"/>
      <c r="F62" s="11"/>
      <c r="H62" s="53"/>
      <c r="I62" s="2"/>
      <c r="L62" s="27"/>
    </row>
    <row r="63" spans="3:12" ht="14.25" customHeight="1">
      <c r="C63" s="59"/>
      <c r="D63" s="60"/>
      <c r="E63" s="60"/>
      <c r="F63" s="2"/>
      <c r="G63" s="2"/>
      <c r="H63" s="3"/>
      <c r="I63" s="3"/>
      <c r="J63" s="3"/>
      <c r="K63" s="3"/>
      <c r="L63" s="3"/>
    </row>
    <row r="64" ht="13.5" customHeight="1">
      <c r="C64" s="11"/>
    </row>
    <row r="65" spans="3:8" ht="15.75">
      <c r="C65" s="59"/>
      <c r="H65" s="3"/>
    </row>
    <row r="66" ht="15.75">
      <c r="C66" s="53"/>
    </row>
  </sheetData>
  <sheetProtection/>
  <mergeCells count="12">
    <mergeCell ref="G8:G9"/>
    <mergeCell ref="B4:L4"/>
    <mergeCell ref="B3:L3"/>
    <mergeCell ref="B6:L6"/>
    <mergeCell ref="B2:L2"/>
    <mergeCell ref="C8:C9"/>
    <mergeCell ref="B1:L1"/>
    <mergeCell ref="H8:L8"/>
    <mergeCell ref="B8:B9"/>
    <mergeCell ref="D8:D9"/>
    <mergeCell ref="E8:E9"/>
    <mergeCell ref="F8:F9"/>
  </mergeCells>
  <printOptions horizontalCentered="1"/>
  <pageMargins left="0.61" right="0.1968503937007874" top="0.63" bottom="0.33" header="0" footer="0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24"/>
  </sheetPr>
  <dimension ref="A1:P51"/>
  <sheetViews>
    <sheetView zoomScaleSheetLayoutView="100" zoomScalePageLayoutView="0" workbookViewId="0" topLeftCell="A37">
      <selection activeCell="H46" sqref="H46:P48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47" customWidth="1"/>
    <col min="4" max="4" width="29.8515625" style="1" customWidth="1"/>
    <col min="5" max="5" width="7.421875" style="1" customWidth="1"/>
    <col min="6" max="6" width="9.28125" style="1" customWidth="1"/>
    <col min="7" max="7" width="10.140625" style="1" customWidth="1"/>
    <col min="8" max="12" width="5.7109375" style="1" customWidth="1"/>
    <col min="13" max="13" width="8.7109375" style="1" customWidth="1"/>
    <col min="14" max="14" width="7.8515625" style="27" customWidth="1"/>
    <col min="15" max="15" width="2.140625" style="1" customWidth="1"/>
  </cols>
  <sheetData>
    <row r="1" spans="1:15" ht="13.5" customHeight="1">
      <c r="A1" s="5"/>
      <c r="B1" s="63"/>
      <c r="C1" s="63"/>
      <c r="D1" s="265" t="s">
        <v>64</v>
      </c>
      <c r="E1" s="265"/>
      <c r="F1" s="265"/>
      <c r="G1" s="265"/>
      <c r="H1" s="265"/>
      <c r="I1" s="265"/>
      <c r="J1" s="265"/>
      <c r="K1" s="255" t="s">
        <v>102</v>
      </c>
      <c r="L1" s="255"/>
      <c r="M1" s="255"/>
      <c r="N1" s="11"/>
      <c r="O1" s="6"/>
    </row>
    <row r="2" spans="1:15" ht="13.5" customHeight="1">
      <c r="A2" s="5"/>
      <c r="B2" s="64"/>
      <c r="C2" s="64"/>
      <c r="D2" s="232"/>
      <c r="E2" s="232"/>
      <c r="F2" s="232"/>
      <c r="G2" s="232"/>
      <c r="H2" s="232"/>
      <c r="I2" s="232"/>
      <c r="J2" s="232"/>
      <c r="K2" s="255" t="s">
        <v>246</v>
      </c>
      <c r="L2" s="255"/>
      <c r="M2" s="255"/>
      <c r="N2" s="11"/>
      <c r="O2" s="8"/>
    </row>
    <row r="3" spans="1:15" ht="13.5" customHeight="1">
      <c r="A3" s="5"/>
      <c r="B3" s="65"/>
      <c r="C3" s="65"/>
      <c r="D3" s="266" t="s">
        <v>99</v>
      </c>
      <c r="E3" s="266"/>
      <c r="F3" s="266"/>
      <c r="G3" s="266"/>
      <c r="H3" s="266"/>
      <c r="I3" s="266"/>
      <c r="J3" s="266"/>
      <c r="K3" s="65"/>
      <c r="L3" s="5"/>
      <c r="M3" s="5"/>
      <c r="N3" s="5"/>
      <c r="O3" s="9"/>
    </row>
    <row r="4" spans="1:15" ht="13.5" customHeight="1">
      <c r="A4" s="5"/>
      <c r="B4" s="11"/>
      <c r="C4" s="11"/>
      <c r="D4" s="247" t="s">
        <v>101</v>
      </c>
      <c r="E4" s="247"/>
      <c r="F4" s="247"/>
      <c r="G4" s="247"/>
      <c r="H4" s="247"/>
      <c r="I4" s="247"/>
      <c r="J4" s="247"/>
      <c r="K4" s="258" t="s">
        <v>23</v>
      </c>
      <c r="L4" s="258"/>
      <c r="M4" s="258"/>
      <c r="N4" s="5"/>
      <c r="O4" s="10"/>
    </row>
    <row r="5" spans="1:15" ht="13.5" customHeight="1">
      <c r="A5" s="5"/>
      <c r="B5" s="53"/>
      <c r="C5" s="53"/>
      <c r="D5" s="53"/>
      <c r="E5" s="53"/>
      <c r="F5" s="53"/>
      <c r="G5" s="53"/>
      <c r="H5" s="53"/>
      <c r="I5" s="53"/>
      <c r="J5" s="53"/>
      <c r="K5" s="255" t="s">
        <v>209</v>
      </c>
      <c r="L5" s="255"/>
      <c r="M5" s="255"/>
      <c r="N5" s="255"/>
      <c r="O5" s="10"/>
    </row>
    <row r="6" spans="1:15" ht="13.5" customHeight="1">
      <c r="A6" s="5"/>
      <c r="B6" s="66"/>
      <c r="C6" s="66"/>
      <c r="D6" s="259" t="s">
        <v>24</v>
      </c>
      <c r="E6" s="259"/>
      <c r="F6" s="259"/>
      <c r="G6" s="259"/>
      <c r="H6" s="259"/>
      <c r="I6" s="259"/>
      <c r="J6" s="259"/>
      <c r="K6" s="255" t="s">
        <v>210</v>
      </c>
      <c r="L6" s="255"/>
      <c r="M6" s="255"/>
      <c r="N6" s="255"/>
      <c r="O6" s="10"/>
    </row>
    <row r="7" spans="1:15" ht="15.75" customHeight="1">
      <c r="A7" s="5"/>
      <c r="B7" s="67"/>
      <c r="C7" s="67"/>
      <c r="D7" s="256" t="s">
        <v>25</v>
      </c>
      <c r="E7" s="256"/>
      <c r="F7" s="256"/>
      <c r="G7" s="256"/>
      <c r="H7" s="256"/>
      <c r="I7" s="256"/>
      <c r="J7" s="256"/>
      <c r="K7" s="67"/>
      <c r="L7" s="67"/>
      <c r="M7" s="5"/>
      <c r="N7" s="5"/>
      <c r="O7" s="9"/>
    </row>
    <row r="8" spans="1:15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2.5" customHeight="1">
      <c r="A9" s="5"/>
      <c r="B9" s="257" t="s">
        <v>56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5"/>
    </row>
    <row r="10" spans="1:15" ht="13.5" customHeight="1" thickBot="1">
      <c r="A10" s="5"/>
      <c r="B10" s="5"/>
      <c r="C10" s="12"/>
      <c r="D10" s="13"/>
      <c r="E10" s="106"/>
      <c r="F10" s="14"/>
      <c r="G10" s="14"/>
      <c r="H10" s="14"/>
      <c r="I10" s="15"/>
      <c r="J10" s="16"/>
      <c r="K10" s="16"/>
      <c r="L10" s="16"/>
      <c r="M10" s="16"/>
      <c r="N10" s="68"/>
      <c r="O10" s="5"/>
    </row>
    <row r="11" spans="2:14" ht="12.75" customHeight="1">
      <c r="B11" s="253" t="s">
        <v>4</v>
      </c>
      <c r="C11" s="233" t="s">
        <v>5</v>
      </c>
      <c r="D11" s="241" t="s">
        <v>6</v>
      </c>
      <c r="E11" s="243" t="s">
        <v>57</v>
      </c>
      <c r="F11" s="245" t="s">
        <v>7</v>
      </c>
      <c r="G11" s="243" t="s">
        <v>8</v>
      </c>
      <c r="H11" s="241" t="s">
        <v>26</v>
      </c>
      <c r="I11" s="241"/>
      <c r="J11" s="236"/>
      <c r="K11" s="260" t="s">
        <v>27</v>
      </c>
      <c r="L11" s="238"/>
      <c r="M11" s="261" t="s">
        <v>28</v>
      </c>
      <c r="N11" s="263" t="s">
        <v>29</v>
      </c>
    </row>
    <row r="12" spans="2:14" ht="13.5" thickBot="1">
      <c r="B12" s="254"/>
      <c r="C12" s="234"/>
      <c r="D12" s="242"/>
      <c r="E12" s="244"/>
      <c r="F12" s="246"/>
      <c r="G12" s="244"/>
      <c r="H12" s="17">
        <v>1</v>
      </c>
      <c r="I12" s="17">
        <v>2</v>
      </c>
      <c r="J12" s="18">
        <v>3</v>
      </c>
      <c r="K12" s="69">
        <v>1</v>
      </c>
      <c r="L12" s="70">
        <v>2</v>
      </c>
      <c r="M12" s="262"/>
      <c r="N12" s="264"/>
    </row>
    <row r="13" spans="1:15" s="115" customFormat="1" ht="15.75">
      <c r="A13" s="114"/>
      <c r="B13" s="158">
        <f aca="true" t="shared" si="0" ref="B13:B40">B12+1</f>
        <v>1</v>
      </c>
      <c r="C13" s="139">
        <v>175</v>
      </c>
      <c r="D13" s="175" t="s">
        <v>173</v>
      </c>
      <c r="E13" s="20" t="s">
        <v>174</v>
      </c>
      <c r="F13" s="20" t="s">
        <v>175</v>
      </c>
      <c r="G13" s="22" t="s">
        <v>15</v>
      </c>
      <c r="H13" s="118">
        <v>180</v>
      </c>
      <c r="I13" s="121">
        <v>146</v>
      </c>
      <c r="J13" s="119">
        <v>180</v>
      </c>
      <c r="K13" s="74"/>
      <c r="L13" s="180"/>
      <c r="M13" s="172">
        <f aca="true" t="shared" si="1" ref="M13:M40">SUM(H13:J13)</f>
        <v>506</v>
      </c>
      <c r="N13" s="161">
        <f aca="true" t="shared" si="2" ref="N13:N40">RANK(M13,M$13:M$40)</f>
        <v>1</v>
      </c>
      <c r="O13" s="114"/>
    </row>
    <row r="14" spans="1:15" s="115" customFormat="1" ht="15.75">
      <c r="A14" s="114"/>
      <c r="B14" s="71">
        <f t="shared" si="0"/>
        <v>2</v>
      </c>
      <c r="C14" s="94">
        <v>118</v>
      </c>
      <c r="D14" s="79" t="s">
        <v>146</v>
      </c>
      <c r="E14" s="80" t="s">
        <v>147</v>
      </c>
      <c r="F14" s="80" t="s">
        <v>148</v>
      </c>
      <c r="G14" s="22" t="s">
        <v>15</v>
      </c>
      <c r="H14" s="118">
        <v>180</v>
      </c>
      <c r="I14" s="121">
        <v>124</v>
      </c>
      <c r="J14" s="119">
        <v>180</v>
      </c>
      <c r="K14" s="74"/>
      <c r="L14" s="26"/>
      <c r="M14" s="163">
        <f t="shared" si="1"/>
        <v>484</v>
      </c>
      <c r="N14" s="162">
        <f t="shared" si="2"/>
        <v>2</v>
      </c>
      <c r="O14" s="114"/>
    </row>
    <row r="15" spans="1:15" s="115" customFormat="1" ht="15.75">
      <c r="A15" s="114"/>
      <c r="B15" s="71">
        <f t="shared" si="0"/>
        <v>3</v>
      </c>
      <c r="C15" s="94">
        <v>103</v>
      </c>
      <c r="D15" s="34" t="s">
        <v>107</v>
      </c>
      <c r="E15" s="24" t="s">
        <v>115</v>
      </c>
      <c r="F15" s="24" t="s">
        <v>108</v>
      </c>
      <c r="G15" s="108" t="s">
        <v>15</v>
      </c>
      <c r="H15" s="121">
        <v>91</v>
      </c>
      <c r="I15" s="118">
        <v>180</v>
      </c>
      <c r="J15" s="119">
        <v>180</v>
      </c>
      <c r="K15" s="123"/>
      <c r="L15" s="26"/>
      <c r="M15" s="163">
        <f t="shared" si="1"/>
        <v>451</v>
      </c>
      <c r="N15" s="162">
        <f t="shared" si="2"/>
        <v>3</v>
      </c>
      <c r="O15" s="114"/>
    </row>
    <row r="16" spans="2:14" ht="15.75">
      <c r="B16" s="71">
        <f t="shared" si="0"/>
        <v>4</v>
      </c>
      <c r="C16" s="94">
        <v>170</v>
      </c>
      <c r="D16" s="90" t="s">
        <v>170</v>
      </c>
      <c r="E16" s="30" t="s">
        <v>171</v>
      </c>
      <c r="F16" s="30" t="s">
        <v>53</v>
      </c>
      <c r="G16" s="22" t="s">
        <v>15</v>
      </c>
      <c r="H16" s="121">
        <v>123</v>
      </c>
      <c r="I16" s="118">
        <v>180</v>
      </c>
      <c r="J16" s="122">
        <v>110</v>
      </c>
      <c r="K16" s="74"/>
      <c r="L16" s="26"/>
      <c r="M16" s="163">
        <f t="shared" si="1"/>
        <v>413</v>
      </c>
      <c r="N16" s="163">
        <f t="shared" si="2"/>
        <v>4</v>
      </c>
    </row>
    <row r="17" spans="2:14" ht="15.75">
      <c r="B17" s="71">
        <f t="shared" si="0"/>
        <v>5</v>
      </c>
      <c r="C17" s="94">
        <v>145</v>
      </c>
      <c r="D17" s="23" t="s">
        <v>176</v>
      </c>
      <c r="E17" s="30"/>
      <c r="F17" s="30" t="s">
        <v>177</v>
      </c>
      <c r="G17" s="30" t="s">
        <v>178</v>
      </c>
      <c r="H17" s="121">
        <v>134</v>
      </c>
      <c r="I17" s="121">
        <v>121</v>
      </c>
      <c r="J17" s="122">
        <v>131</v>
      </c>
      <c r="K17" s="74"/>
      <c r="L17" s="26"/>
      <c r="M17" s="163">
        <f t="shared" si="1"/>
        <v>386</v>
      </c>
      <c r="N17" s="181">
        <f t="shared" si="2"/>
        <v>5</v>
      </c>
    </row>
    <row r="18" spans="2:14" ht="15.75">
      <c r="B18" s="71">
        <f t="shared" si="0"/>
        <v>6</v>
      </c>
      <c r="C18" s="94">
        <v>102</v>
      </c>
      <c r="D18" s="176" t="s">
        <v>106</v>
      </c>
      <c r="E18" s="168">
        <v>21769</v>
      </c>
      <c r="F18" s="169">
        <v>251</v>
      </c>
      <c r="G18" s="22" t="s">
        <v>15</v>
      </c>
      <c r="H18" s="121">
        <v>97</v>
      </c>
      <c r="I18" s="121">
        <v>97</v>
      </c>
      <c r="J18" s="122">
        <v>163</v>
      </c>
      <c r="K18" s="123"/>
      <c r="L18" s="73"/>
      <c r="M18" s="163">
        <f t="shared" si="1"/>
        <v>357</v>
      </c>
      <c r="N18" s="163">
        <f t="shared" si="2"/>
        <v>6</v>
      </c>
    </row>
    <row r="19" spans="2:14" ht="15.75">
      <c r="B19" s="71">
        <f t="shared" si="0"/>
        <v>7</v>
      </c>
      <c r="C19" s="94">
        <v>119</v>
      </c>
      <c r="D19" s="79" t="s">
        <v>149</v>
      </c>
      <c r="E19" s="80" t="s">
        <v>150</v>
      </c>
      <c r="F19" s="80" t="s">
        <v>151</v>
      </c>
      <c r="G19" s="22" t="s">
        <v>15</v>
      </c>
      <c r="H19" s="121">
        <v>78</v>
      </c>
      <c r="I19" s="121">
        <v>130</v>
      </c>
      <c r="J19" s="122">
        <v>90</v>
      </c>
      <c r="K19" s="74"/>
      <c r="L19" s="26"/>
      <c r="M19" s="163">
        <f t="shared" si="1"/>
        <v>298</v>
      </c>
      <c r="N19" s="163">
        <f t="shared" si="2"/>
        <v>7</v>
      </c>
    </row>
    <row r="20" spans="2:14" ht="15.75">
      <c r="B20" s="71">
        <f t="shared" si="0"/>
        <v>8</v>
      </c>
      <c r="C20" s="94">
        <v>184</v>
      </c>
      <c r="D20" s="40" t="s">
        <v>183</v>
      </c>
      <c r="E20" s="80"/>
      <c r="F20" s="30" t="s">
        <v>61</v>
      </c>
      <c r="G20" s="30" t="s">
        <v>178</v>
      </c>
      <c r="H20" s="121">
        <v>100</v>
      </c>
      <c r="I20" s="121">
        <v>66</v>
      </c>
      <c r="J20" s="122">
        <v>119</v>
      </c>
      <c r="K20" s="74"/>
      <c r="L20" s="26"/>
      <c r="M20" s="163">
        <f t="shared" si="1"/>
        <v>285</v>
      </c>
      <c r="N20" s="163">
        <f t="shared" si="2"/>
        <v>8</v>
      </c>
    </row>
    <row r="21" spans="2:14" ht="15.75">
      <c r="B21" s="71">
        <f t="shared" si="0"/>
        <v>9</v>
      </c>
      <c r="C21" s="94">
        <v>176</v>
      </c>
      <c r="D21" s="23" t="s">
        <v>52</v>
      </c>
      <c r="E21" s="30" t="s">
        <v>63</v>
      </c>
      <c r="F21" s="30" t="s">
        <v>18</v>
      </c>
      <c r="G21" s="22" t="s">
        <v>15</v>
      </c>
      <c r="H21" s="118">
        <v>180</v>
      </c>
      <c r="I21" s="121">
        <v>35</v>
      </c>
      <c r="J21" s="122">
        <v>58</v>
      </c>
      <c r="K21" s="74"/>
      <c r="L21" s="26"/>
      <c r="M21" s="163">
        <f t="shared" si="1"/>
        <v>273</v>
      </c>
      <c r="N21" s="163">
        <f t="shared" si="2"/>
        <v>9</v>
      </c>
    </row>
    <row r="22" spans="2:14" ht="15.75">
      <c r="B22" s="71">
        <f t="shared" si="0"/>
        <v>10</v>
      </c>
      <c r="C22" s="94">
        <v>112</v>
      </c>
      <c r="D22" s="177" t="s">
        <v>135</v>
      </c>
      <c r="E22" s="178" t="s">
        <v>136</v>
      </c>
      <c r="F22" s="178" t="s">
        <v>137</v>
      </c>
      <c r="G22" s="179" t="s">
        <v>60</v>
      </c>
      <c r="H22" s="121">
        <v>88</v>
      </c>
      <c r="I22" s="118">
        <v>180</v>
      </c>
      <c r="J22" s="122">
        <v>0</v>
      </c>
      <c r="K22" s="74"/>
      <c r="L22" s="26"/>
      <c r="M22" s="163">
        <f t="shared" si="1"/>
        <v>268</v>
      </c>
      <c r="N22" s="163">
        <f t="shared" si="2"/>
        <v>10</v>
      </c>
    </row>
    <row r="23" spans="2:14" ht="15.75">
      <c r="B23" s="71">
        <f t="shared" si="0"/>
        <v>11</v>
      </c>
      <c r="C23" s="94">
        <v>123</v>
      </c>
      <c r="D23" s="23" t="s">
        <v>153</v>
      </c>
      <c r="E23" s="24"/>
      <c r="F23" s="24" t="s">
        <v>154</v>
      </c>
      <c r="G23" s="108" t="s">
        <v>15</v>
      </c>
      <c r="H23" s="118">
        <v>180</v>
      </c>
      <c r="I23" s="121">
        <v>56</v>
      </c>
      <c r="J23" s="122">
        <v>30</v>
      </c>
      <c r="K23" s="74"/>
      <c r="L23" s="26"/>
      <c r="M23" s="163">
        <f t="shared" si="1"/>
        <v>266</v>
      </c>
      <c r="N23" s="163">
        <f t="shared" si="2"/>
        <v>11</v>
      </c>
    </row>
    <row r="24" spans="2:14" ht="15.75">
      <c r="B24" s="71">
        <f t="shared" si="0"/>
        <v>12</v>
      </c>
      <c r="C24" s="94">
        <v>100</v>
      </c>
      <c r="D24" s="176" t="s">
        <v>105</v>
      </c>
      <c r="E24" s="168"/>
      <c r="F24" s="169">
        <v>123</v>
      </c>
      <c r="G24" s="108" t="s">
        <v>15</v>
      </c>
      <c r="H24" s="118">
        <v>180</v>
      </c>
      <c r="I24" s="121">
        <v>0</v>
      </c>
      <c r="J24" s="122">
        <v>79</v>
      </c>
      <c r="K24" s="120"/>
      <c r="L24" s="116"/>
      <c r="M24" s="163">
        <f t="shared" si="1"/>
        <v>259</v>
      </c>
      <c r="N24" s="163">
        <f t="shared" si="2"/>
        <v>12</v>
      </c>
    </row>
    <row r="25" spans="2:14" ht="15.75">
      <c r="B25" s="71">
        <f t="shared" si="0"/>
        <v>13</v>
      </c>
      <c r="C25" s="94">
        <v>101</v>
      </c>
      <c r="D25" s="23" t="s">
        <v>113</v>
      </c>
      <c r="E25" s="30"/>
      <c r="F25" s="30" t="s">
        <v>114</v>
      </c>
      <c r="G25" s="108" t="s">
        <v>15</v>
      </c>
      <c r="H25" s="121">
        <v>79</v>
      </c>
      <c r="I25" s="118">
        <v>180</v>
      </c>
      <c r="J25" s="122">
        <v>0</v>
      </c>
      <c r="K25" s="120"/>
      <c r="L25" s="116"/>
      <c r="M25" s="163">
        <f t="shared" si="1"/>
        <v>259</v>
      </c>
      <c r="N25" s="163">
        <f t="shared" si="2"/>
        <v>12</v>
      </c>
    </row>
    <row r="26" spans="2:14" ht="15.75">
      <c r="B26" s="71">
        <f t="shared" si="0"/>
        <v>14</v>
      </c>
      <c r="C26" s="94">
        <v>126</v>
      </c>
      <c r="D26" s="23" t="s">
        <v>156</v>
      </c>
      <c r="E26" s="24" t="s">
        <v>157</v>
      </c>
      <c r="F26" s="24" t="s">
        <v>158</v>
      </c>
      <c r="G26" s="31" t="s">
        <v>15</v>
      </c>
      <c r="H26" s="118">
        <v>180</v>
      </c>
      <c r="I26" s="121">
        <v>67</v>
      </c>
      <c r="J26" s="122">
        <v>0</v>
      </c>
      <c r="K26" s="74"/>
      <c r="L26" s="26"/>
      <c r="M26" s="163">
        <f t="shared" si="1"/>
        <v>247</v>
      </c>
      <c r="N26" s="163">
        <f t="shared" si="2"/>
        <v>14</v>
      </c>
    </row>
    <row r="27" spans="2:14" ht="15.75">
      <c r="B27" s="71">
        <f t="shared" si="0"/>
        <v>15</v>
      </c>
      <c r="C27" s="94">
        <v>171</v>
      </c>
      <c r="D27" s="23" t="s">
        <v>16</v>
      </c>
      <c r="E27" s="30" t="s">
        <v>172</v>
      </c>
      <c r="F27" s="30" t="s">
        <v>17</v>
      </c>
      <c r="G27" s="22" t="s">
        <v>15</v>
      </c>
      <c r="H27" s="121">
        <v>56</v>
      </c>
      <c r="I27" s="118">
        <v>180</v>
      </c>
      <c r="J27" s="122">
        <v>0</v>
      </c>
      <c r="K27" s="74"/>
      <c r="L27" s="26"/>
      <c r="M27" s="163">
        <f t="shared" si="1"/>
        <v>236</v>
      </c>
      <c r="N27" s="163">
        <f t="shared" si="2"/>
        <v>15</v>
      </c>
    </row>
    <row r="28" spans="2:14" ht="15.75">
      <c r="B28" s="71">
        <f t="shared" si="0"/>
        <v>16</v>
      </c>
      <c r="C28" s="94">
        <v>185</v>
      </c>
      <c r="D28" s="40" t="s">
        <v>186</v>
      </c>
      <c r="E28" s="30"/>
      <c r="F28" s="30" t="s">
        <v>187</v>
      </c>
      <c r="G28" s="30" t="s">
        <v>178</v>
      </c>
      <c r="H28" s="121">
        <v>71</v>
      </c>
      <c r="I28" s="121">
        <v>64</v>
      </c>
      <c r="J28" s="122">
        <v>66</v>
      </c>
      <c r="K28" s="74"/>
      <c r="L28" s="26"/>
      <c r="M28" s="163">
        <f t="shared" si="1"/>
        <v>201</v>
      </c>
      <c r="N28" s="163">
        <f t="shared" si="2"/>
        <v>16</v>
      </c>
    </row>
    <row r="29" spans="2:14" ht="15.75">
      <c r="B29" s="71">
        <f t="shared" si="0"/>
        <v>17</v>
      </c>
      <c r="C29" s="94">
        <v>122</v>
      </c>
      <c r="D29" s="23" t="s">
        <v>110</v>
      </c>
      <c r="E29" s="24"/>
      <c r="F29" s="24" t="s">
        <v>111</v>
      </c>
      <c r="G29" s="22" t="s">
        <v>15</v>
      </c>
      <c r="H29" s="121">
        <v>131</v>
      </c>
      <c r="I29" s="121">
        <v>21</v>
      </c>
      <c r="J29" s="122">
        <v>32</v>
      </c>
      <c r="K29" s="120"/>
      <c r="L29" s="117"/>
      <c r="M29" s="163">
        <f t="shared" si="1"/>
        <v>184</v>
      </c>
      <c r="N29" s="163">
        <f t="shared" si="2"/>
        <v>17</v>
      </c>
    </row>
    <row r="30" spans="2:14" ht="15.75">
      <c r="B30" s="71">
        <f t="shared" si="0"/>
        <v>18</v>
      </c>
      <c r="C30" s="94">
        <v>162</v>
      </c>
      <c r="D30" s="79" t="s">
        <v>165</v>
      </c>
      <c r="E30" s="80" t="s">
        <v>166</v>
      </c>
      <c r="F30" s="80" t="s">
        <v>167</v>
      </c>
      <c r="G30" s="22" t="s">
        <v>15</v>
      </c>
      <c r="H30" s="121">
        <v>0</v>
      </c>
      <c r="I30" s="121">
        <v>88</v>
      </c>
      <c r="J30" s="122">
        <v>95</v>
      </c>
      <c r="K30" s="74"/>
      <c r="L30" s="26"/>
      <c r="M30" s="163">
        <f t="shared" si="1"/>
        <v>183</v>
      </c>
      <c r="N30" s="163">
        <f t="shared" si="2"/>
        <v>18</v>
      </c>
    </row>
    <row r="31" spans="2:14" ht="15.75">
      <c r="B31" s="71">
        <f t="shared" si="0"/>
        <v>19</v>
      </c>
      <c r="C31" s="94">
        <v>180</v>
      </c>
      <c r="D31" s="23" t="s">
        <v>181</v>
      </c>
      <c r="E31" s="30"/>
      <c r="F31" s="30" t="s">
        <v>182</v>
      </c>
      <c r="G31" s="30" t="s">
        <v>178</v>
      </c>
      <c r="H31" s="118">
        <v>180</v>
      </c>
      <c r="I31" s="121">
        <v>0</v>
      </c>
      <c r="J31" s="122">
        <v>0</v>
      </c>
      <c r="K31" s="75"/>
      <c r="L31" s="76"/>
      <c r="M31" s="163">
        <f t="shared" si="1"/>
        <v>180</v>
      </c>
      <c r="N31" s="163">
        <f t="shared" si="2"/>
        <v>19</v>
      </c>
    </row>
    <row r="32" spans="2:14" ht="15.75">
      <c r="B32" s="71">
        <f t="shared" si="0"/>
        <v>20</v>
      </c>
      <c r="C32" s="94">
        <v>113</v>
      </c>
      <c r="D32" s="81" t="s">
        <v>50</v>
      </c>
      <c r="E32" s="30" t="s">
        <v>138</v>
      </c>
      <c r="F32" s="30" t="s">
        <v>51</v>
      </c>
      <c r="G32" s="22" t="s">
        <v>15</v>
      </c>
      <c r="H32" s="121">
        <v>84</v>
      </c>
      <c r="I32" s="121">
        <v>95</v>
      </c>
      <c r="J32" s="122">
        <v>0</v>
      </c>
      <c r="K32" s="74"/>
      <c r="L32" s="26"/>
      <c r="M32" s="163">
        <f t="shared" si="1"/>
        <v>179</v>
      </c>
      <c r="N32" s="163">
        <f t="shared" si="2"/>
        <v>20</v>
      </c>
    </row>
    <row r="33" spans="2:14" ht="15.75">
      <c r="B33" s="71">
        <f t="shared" si="0"/>
        <v>21</v>
      </c>
      <c r="C33" s="94">
        <v>111</v>
      </c>
      <c r="D33" s="40" t="s">
        <v>132</v>
      </c>
      <c r="E33" s="30" t="s">
        <v>133</v>
      </c>
      <c r="F33" s="30" t="s">
        <v>134</v>
      </c>
      <c r="G33" s="31" t="s">
        <v>60</v>
      </c>
      <c r="H33" s="121">
        <v>14</v>
      </c>
      <c r="I33" s="121">
        <v>81</v>
      </c>
      <c r="J33" s="122">
        <v>81</v>
      </c>
      <c r="K33" s="74"/>
      <c r="L33" s="26"/>
      <c r="M33" s="163">
        <f t="shared" si="1"/>
        <v>176</v>
      </c>
      <c r="N33" s="163">
        <f t="shared" si="2"/>
        <v>21</v>
      </c>
    </row>
    <row r="34" spans="2:14" ht="15.75">
      <c r="B34" s="71">
        <f t="shared" si="0"/>
        <v>22</v>
      </c>
      <c r="C34" s="94">
        <v>179</v>
      </c>
      <c r="D34" s="23" t="s">
        <v>179</v>
      </c>
      <c r="E34" s="24"/>
      <c r="F34" s="30" t="s">
        <v>180</v>
      </c>
      <c r="G34" s="30" t="s">
        <v>178</v>
      </c>
      <c r="H34" s="121">
        <v>52</v>
      </c>
      <c r="I34" s="121">
        <v>72</v>
      </c>
      <c r="J34" s="122">
        <v>0</v>
      </c>
      <c r="K34" s="74"/>
      <c r="L34" s="26"/>
      <c r="M34" s="163">
        <f t="shared" si="1"/>
        <v>124</v>
      </c>
      <c r="N34" s="163">
        <f t="shared" si="2"/>
        <v>22</v>
      </c>
    </row>
    <row r="35" spans="2:14" ht="15.75">
      <c r="B35" s="71">
        <f t="shared" si="0"/>
        <v>23</v>
      </c>
      <c r="C35" s="94">
        <v>104</v>
      </c>
      <c r="D35" s="40" t="s">
        <v>116</v>
      </c>
      <c r="E35" s="24" t="s">
        <v>117</v>
      </c>
      <c r="F35" s="30" t="s">
        <v>109</v>
      </c>
      <c r="G35" s="22" t="s">
        <v>15</v>
      </c>
      <c r="H35" s="121">
        <v>0</v>
      </c>
      <c r="I35" s="121">
        <v>75</v>
      </c>
      <c r="J35" s="122">
        <v>0</v>
      </c>
      <c r="K35" s="75"/>
      <c r="L35" s="76"/>
      <c r="M35" s="163">
        <f t="shared" si="1"/>
        <v>75</v>
      </c>
      <c r="N35" s="163">
        <f t="shared" si="2"/>
        <v>23</v>
      </c>
    </row>
    <row r="36" spans="2:14" ht="15.75">
      <c r="B36" s="71">
        <f t="shared" si="0"/>
        <v>24</v>
      </c>
      <c r="C36" s="94">
        <v>157</v>
      </c>
      <c r="D36" s="99" t="s">
        <v>19</v>
      </c>
      <c r="E36" s="24" t="s">
        <v>161</v>
      </c>
      <c r="F36" s="24" t="s">
        <v>20</v>
      </c>
      <c r="G36" s="94" t="s">
        <v>15</v>
      </c>
      <c r="H36" s="121">
        <v>0</v>
      </c>
      <c r="I36" s="121">
        <v>0</v>
      </c>
      <c r="J36" s="122">
        <v>63</v>
      </c>
      <c r="K36" s="74"/>
      <c r="L36" s="26"/>
      <c r="M36" s="163">
        <f t="shared" si="1"/>
        <v>63</v>
      </c>
      <c r="N36" s="163">
        <f t="shared" si="2"/>
        <v>24</v>
      </c>
    </row>
    <row r="37" spans="2:14" ht="15.75">
      <c r="B37" s="71">
        <f t="shared" si="0"/>
        <v>25</v>
      </c>
      <c r="C37" s="94">
        <v>109</v>
      </c>
      <c r="D37" s="34" t="s">
        <v>129</v>
      </c>
      <c r="E37" s="24" t="s">
        <v>130</v>
      </c>
      <c r="F37" s="24" t="s">
        <v>131</v>
      </c>
      <c r="G37" s="31" t="s">
        <v>60</v>
      </c>
      <c r="H37" s="121">
        <v>45</v>
      </c>
      <c r="I37" s="121">
        <v>0</v>
      </c>
      <c r="J37" s="122">
        <v>0</v>
      </c>
      <c r="K37" s="74"/>
      <c r="L37" s="26"/>
      <c r="M37" s="163">
        <f t="shared" si="1"/>
        <v>45</v>
      </c>
      <c r="N37" s="163">
        <f t="shared" si="2"/>
        <v>25</v>
      </c>
    </row>
    <row r="38" spans="2:14" ht="15.75">
      <c r="B38" s="71">
        <f t="shared" si="0"/>
        <v>26</v>
      </c>
      <c r="C38" s="94">
        <v>163</v>
      </c>
      <c r="D38" s="99" t="s">
        <v>168</v>
      </c>
      <c r="E38" s="24" t="s">
        <v>169</v>
      </c>
      <c r="F38" s="24" t="s">
        <v>54</v>
      </c>
      <c r="G38" s="22" t="s">
        <v>15</v>
      </c>
      <c r="H38" s="121">
        <v>20</v>
      </c>
      <c r="I38" s="121">
        <v>0</v>
      </c>
      <c r="J38" s="122">
        <v>0</v>
      </c>
      <c r="K38" s="74"/>
      <c r="L38" s="26"/>
      <c r="M38" s="163">
        <f t="shared" si="1"/>
        <v>20</v>
      </c>
      <c r="N38" s="163">
        <f t="shared" si="2"/>
        <v>26</v>
      </c>
    </row>
    <row r="39" spans="2:14" ht="15.75">
      <c r="B39" s="71">
        <f t="shared" si="0"/>
        <v>27</v>
      </c>
      <c r="C39" s="94">
        <v>125</v>
      </c>
      <c r="D39" s="23" t="s">
        <v>65</v>
      </c>
      <c r="E39" s="30" t="s">
        <v>155</v>
      </c>
      <c r="F39" s="30" t="s">
        <v>66</v>
      </c>
      <c r="G39" s="31" t="s">
        <v>15</v>
      </c>
      <c r="H39" s="121">
        <v>0</v>
      </c>
      <c r="I39" s="121">
        <v>0</v>
      </c>
      <c r="J39" s="122">
        <v>0</v>
      </c>
      <c r="K39" s="74"/>
      <c r="L39" s="26"/>
      <c r="M39" s="163">
        <f t="shared" si="1"/>
        <v>0</v>
      </c>
      <c r="N39" s="163">
        <f t="shared" si="2"/>
        <v>27</v>
      </c>
    </row>
    <row r="40" spans="2:14" ht="15.75">
      <c r="B40" s="71">
        <f t="shared" si="0"/>
        <v>28</v>
      </c>
      <c r="C40" s="94">
        <v>114</v>
      </c>
      <c r="D40" s="79" t="s">
        <v>163</v>
      </c>
      <c r="E40" s="80" t="s">
        <v>164</v>
      </c>
      <c r="F40" s="80" t="s">
        <v>55</v>
      </c>
      <c r="G40" s="22" t="s">
        <v>15</v>
      </c>
      <c r="H40" s="121">
        <v>0</v>
      </c>
      <c r="I40" s="121">
        <v>0</v>
      </c>
      <c r="J40" s="122">
        <v>0</v>
      </c>
      <c r="K40" s="74"/>
      <c r="L40" s="26"/>
      <c r="M40" s="163">
        <f t="shared" si="1"/>
        <v>0</v>
      </c>
      <c r="N40" s="163">
        <f t="shared" si="2"/>
        <v>27</v>
      </c>
    </row>
    <row r="41" spans="2:14" ht="15.75">
      <c r="B41" s="41"/>
      <c r="C41" s="173"/>
      <c r="D41" s="50"/>
      <c r="E41" s="91"/>
      <c r="F41" s="91"/>
      <c r="G41" s="91"/>
      <c r="H41" s="174"/>
      <c r="I41" s="174"/>
      <c r="J41" s="174"/>
      <c r="K41" s="46"/>
      <c r="L41" s="46"/>
      <c r="M41" s="41"/>
      <c r="N41" s="93"/>
    </row>
    <row r="42" spans="2:14" ht="15.75">
      <c r="B42" s="41"/>
      <c r="C42" s="173"/>
      <c r="D42" s="50"/>
      <c r="E42" s="91"/>
      <c r="F42" s="91"/>
      <c r="G42" s="91"/>
      <c r="H42" s="174"/>
      <c r="I42" s="174"/>
      <c r="J42" s="174"/>
      <c r="K42" s="46"/>
      <c r="L42" s="46"/>
      <c r="M42" s="41"/>
      <c r="N42" s="93"/>
    </row>
    <row r="43" spans="3:14" ht="13.5" customHeight="1">
      <c r="C43" s="1"/>
      <c r="N43" s="1"/>
    </row>
    <row r="44" spans="3:14" ht="13.5" customHeight="1">
      <c r="C44" s="1"/>
      <c r="I44" s="48"/>
      <c r="J44" s="49" t="s">
        <v>22</v>
      </c>
      <c r="K44" s="49"/>
      <c r="L44" s="50"/>
      <c r="M44" s="50"/>
      <c r="N44" s="1"/>
    </row>
    <row r="45" spans="1:16" ht="14.25" customHeight="1">
      <c r="A45" s="248" t="s">
        <v>252</v>
      </c>
      <c r="B45" s="248"/>
      <c r="C45" s="248"/>
      <c r="D45" s="248"/>
      <c r="E45" s="248"/>
      <c r="F45" s="248"/>
      <c r="G45" s="249"/>
      <c r="I45" s="2"/>
      <c r="L45" s="27"/>
      <c r="N45" s="1"/>
      <c r="P45" s="1"/>
    </row>
    <row r="46" spans="1:16" ht="14.25" customHeight="1">
      <c r="A46" s="51"/>
      <c r="B46" s="52"/>
      <c r="C46" s="4"/>
      <c r="D46" s="4"/>
      <c r="E46" s="4"/>
      <c r="F46" s="53"/>
      <c r="H46" s="251" t="s">
        <v>255</v>
      </c>
      <c r="I46" s="249"/>
      <c r="J46" s="249"/>
      <c r="K46" s="249"/>
      <c r="L46" s="249"/>
      <c r="M46" s="249"/>
      <c r="N46" s="249"/>
      <c r="O46" s="249"/>
      <c r="P46" s="249"/>
    </row>
    <row r="47" spans="1:16" ht="14.25" customHeight="1">
      <c r="A47" s="250" t="s">
        <v>253</v>
      </c>
      <c r="B47" s="249"/>
      <c r="C47" s="249"/>
      <c r="D47" s="249"/>
      <c r="E47" s="249"/>
      <c r="F47" s="249"/>
      <c r="G47" s="249"/>
      <c r="J47" s="2"/>
      <c r="M47" s="27"/>
      <c r="P47" s="1"/>
    </row>
    <row r="48" spans="1:16" ht="14.25" customHeight="1">
      <c r="A48" s="55"/>
      <c r="B48" s="56"/>
      <c r="C48" s="57"/>
      <c r="D48" s="57"/>
      <c r="E48" s="57"/>
      <c r="F48" s="58"/>
      <c r="H48" s="251" t="s">
        <v>251</v>
      </c>
      <c r="I48" s="249"/>
      <c r="J48" s="249"/>
      <c r="K48" s="249"/>
      <c r="L48" s="249"/>
      <c r="M48" s="249"/>
      <c r="N48" s="249"/>
      <c r="O48" s="249"/>
      <c r="P48" s="249"/>
    </row>
    <row r="49" spans="1:16" ht="14.25" customHeight="1">
      <c r="A49" s="248" t="s">
        <v>254</v>
      </c>
      <c r="B49" s="249"/>
      <c r="C49" s="249"/>
      <c r="D49" s="249"/>
      <c r="E49" s="249"/>
      <c r="F49" s="249"/>
      <c r="G49" s="249"/>
      <c r="I49" s="53"/>
      <c r="J49" s="2"/>
      <c r="M49" s="27"/>
      <c r="P49" s="1"/>
    </row>
    <row r="50" spans="3:16" ht="14.25" customHeight="1">
      <c r="C50" s="59"/>
      <c r="D50" s="60"/>
      <c r="E50" s="60"/>
      <c r="F50" s="2"/>
      <c r="G50" s="2"/>
      <c r="H50" s="250" t="s">
        <v>256</v>
      </c>
      <c r="I50" s="252"/>
      <c r="J50" s="252"/>
      <c r="K50" s="252"/>
      <c r="L50" s="252"/>
      <c r="M50" s="252"/>
      <c r="N50" s="252"/>
      <c r="O50" s="252"/>
      <c r="P50" s="252"/>
    </row>
    <row r="51" spans="3:16" ht="14.25" customHeight="1">
      <c r="C51" s="53"/>
      <c r="D51" s="2"/>
      <c r="E51" s="2"/>
      <c r="F51" s="62"/>
      <c r="G51" s="62"/>
      <c r="H51" s="60"/>
      <c r="P51" s="1"/>
    </row>
  </sheetData>
  <sheetProtection/>
  <mergeCells count="28">
    <mergeCell ref="K11:L11"/>
    <mergeCell ref="M11:M12"/>
    <mergeCell ref="N11:N12"/>
    <mergeCell ref="D1:J1"/>
    <mergeCell ref="K1:M1"/>
    <mergeCell ref="D2:J2"/>
    <mergeCell ref="K2:M2"/>
    <mergeCell ref="D3:J3"/>
    <mergeCell ref="G11:G12"/>
    <mergeCell ref="K5:N5"/>
    <mergeCell ref="K6:N6"/>
    <mergeCell ref="D7:J7"/>
    <mergeCell ref="B9:N9"/>
    <mergeCell ref="D4:J4"/>
    <mergeCell ref="K4:M4"/>
    <mergeCell ref="D6:J6"/>
    <mergeCell ref="H11:J11"/>
    <mergeCell ref="B11:B12"/>
    <mergeCell ref="C11:C12"/>
    <mergeCell ref="D11:D12"/>
    <mergeCell ref="F11:F12"/>
    <mergeCell ref="E11:E12"/>
    <mergeCell ref="A45:G45"/>
    <mergeCell ref="A47:G47"/>
    <mergeCell ref="A49:G49"/>
    <mergeCell ref="H46:P46"/>
    <mergeCell ref="H48:P48"/>
    <mergeCell ref="H50:P50"/>
  </mergeCells>
  <printOptions horizontalCentered="1"/>
  <pageMargins left="0.38" right="0.21" top="0.69" bottom="0.1968503937007874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24"/>
    <pageSetUpPr fitToPage="1"/>
  </sheetPr>
  <dimension ref="A1:Q56"/>
  <sheetViews>
    <sheetView zoomScaleSheetLayoutView="100" zoomScalePageLayoutView="0" workbookViewId="0" topLeftCell="A46">
      <selection activeCell="G62" sqref="G62"/>
    </sheetView>
  </sheetViews>
  <sheetFormatPr defaultColWidth="9.140625" defaultRowHeight="12.75"/>
  <cols>
    <col min="1" max="2" width="4.140625" style="1" customWidth="1"/>
    <col min="3" max="3" width="4.8515625" style="47" customWidth="1"/>
    <col min="4" max="4" width="29.8515625" style="1" customWidth="1"/>
    <col min="5" max="5" width="7.421875" style="1" customWidth="1"/>
    <col min="6" max="6" width="9.28125" style="1" customWidth="1"/>
    <col min="7" max="7" width="10.140625" style="1" customWidth="1"/>
    <col min="8" max="12" width="5.7109375" style="1" customWidth="1"/>
    <col min="13" max="13" width="8.7109375" style="27" customWidth="1"/>
    <col min="14" max="14" width="7.8515625" style="1" customWidth="1"/>
  </cols>
  <sheetData>
    <row r="1" spans="1:15" ht="13.5" customHeight="1">
      <c r="A1" s="5"/>
      <c r="B1" s="63"/>
      <c r="C1" s="63"/>
      <c r="D1" s="259" t="s">
        <v>64</v>
      </c>
      <c r="E1" s="259"/>
      <c r="F1" s="259"/>
      <c r="G1" s="259"/>
      <c r="H1" s="259"/>
      <c r="I1" s="259"/>
      <c r="J1" s="259"/>
      <c r="K1" s="255" t="s">
        <v>102</v>
      </c>
      <c r="L1" s="255"/>
      <c r="M1" s="255"/>
      <c r="N1" s="11"/>
      <c r="O1" s="6"/>
    </row>
    <row r="2" spans="1:15" ht="13.5" customHeight="1">
      <c r="A2" s="5"/>
      <c r="B2" s="64"/>
      <c r="C2" s="64"/>
      <c r="D2" s="232"/>
      <c r="E2" s="232"/>
      <c r="F2" s="232"/>
      <c r="G2" s="232"/>
      <c r="H2" s="232"/>
      <c r="I2" s="232"/>
      <c r="J2" s="232"/>
      <c r="K2" s="255" t="s">
        <v>247</v>
      </c>
      <c r="L2" s="255"/>
      <c r="M2" s="255"/>
      <c r="N2" s="11"/>
      <c r="O2" s="8"/>
    </row>
    <row r="3" spans="1:15" ht="13.5" customHeight="1">
      <c r="A3" s="5"/>
      <c r="B3" s="65"/>
      <c r="C3" s="65"/>
      <c r="D3" s="266" t="s">
        <v>99</v>
      </c>
      <c r="E3" s="266"/>
      <c r="F3" s="266"/>
      <c r="G3" s="266"/>
      <c r="H3" s="266"/>
      <c r="I3" s="266"/>
      <c r="J3" s="266"/>
      <c r="K3" s="65"/>
      <c r="L3" s="5"/>
      <c r="M3" s="5"/>
      <c r="N3" s="5"/>
      <c r="O3" s="9"/>
    </row>
    <row r="4" spans="1:15" ht="13.5" customHeight="1">
      <c r="A4" s="5"/>
      <c r="B4" s="11"/>
      <c r="C4" s="11"/>
      <c r="D4" s="247" t="s">
        <v>101</v>
      </c>
      <c r="E4" s="247"/>
      <c r="F4" s="247"/>
      <c r="G4" s="247"/>
      <c r="H4" s="247"/>
      <c r="I4" s="247"/>
      <c r="J4" s="247"/>
      <c r="K4" s="258" t="s">
        <v>23</v>
      </c>
      <c r="L4" s="258"/>
      <c r="M4" s="258"/>
      <c r="N4" s="5"/>
      <c r="O4" s="10"/>
    </row>
    <row r="5" spans="1:15" ht="13.5" customHeight="1">
      <c r="A5" s="5"/>
      <c r="B5" s="53"/>
      <c r="C5" s="53"/>
      <c r="D5" s="53"/>
      <c r="E5" s="53"/>
      <c r="F5" s="53"/>
      <c r="G5" s="53"/>
      <c r="H5" s="53"/>
      <c r="I5" s="53"/>
      <c r="J5" s="53"/>
      <c r="K5" s="255" t="s">
        <v>230</v>
      </c>
      <c r="L5" s="255"/>
      <c r="M5" s="255"/>
      <c r="N5" s="255"/>
      <c r="O5" s="10"/>
    </row>
    <row r="6" spans="1:15" ht="13.5" customHeight="1">
      <c r="A6" s="5"/>
      <c r="B6" s="66"/>
      <c r="C6" s="66"/>
      <c r="D6" s="259" t="s">
        <v>24</v>
      </c>
      <c r="E6" s="259"/>
      <c r="F6" s="259"/>
      <c r="G6" s="259"/>
      <c r="H6" s="259"/>
      <c r="I6" s="259"/>
      <c r="J6" s="259"/>
      <c r="K6" s="255" t="s">
        <v>231</v>
      </c>
      <c r="L6" s="255"/>
      <c r="M6" s="255"/>
      <c r="N6" s="255"/>
      <c r="O6" s="10"/>
    </row>
    <row r="7" spans="1:15" ht="15.75" customHeight="1">
      <c r="A7" s="5"/>
      <c r="B7" s="67"/>
      <c r="C7" s="67"/>
      <c r="D7" s="256" t="s">
        <v>25</v>
      </c>
      <c r="E7" s="256"/>
      <c r="F7" s="256"/>
      <c r="G7" s="256"/>
      <c r="H7" s="256"/>
      <c r="I7" s="256"/>
      <c r="J7" s="256"/>
      <c r="K7" s="67"/>
      <c r="L7" s="67"/>
      <c r="M7" s="5"/>
      <c r="N7" s="5"/>
      <c r="O7" s="9"/>
    </row>
    <row r="8" spans="1:15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2.5" customHeight="1">
      <c r="A9" s="5"/>
      <c r="B9" s="257" t="s">
        <v>30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5"/>
    </row>
    <row r="10" spans="1:14" ht="13.5" customHeight="1" thickBot="1">
      <c r="A10" s="5"/>
      <c r="B10" s="5"/>
      <c r="C10" s="12"/>
      <c r="D10" s="13"/>
      <c r="E10" s="14"/>
      <c r="F10" s="14"/>
      <c r="G10" s="14"/>
      <c r="H10" s="15"/>
      <c r="I10" s="16"/>
      <c r="J10" s="16"/>
      <c r="K10" s="16"/>
      <c r="L10" s="16"/>
      <c r="M10" s="68"/>
      <c r="N10" s="5"/>
    </row>
    <row r="11" spans="2:15" ht="12.75" customHeight="1">
      <c r="B11" s="253" t="s">
        <v>4</v>
      </c>
      <c r="C11" s="233" t="s">
        <v>5</v>
      </c>
      <c r="D11" s="241" t="s">
        <v>6</v>
      </c>
      <c r="E11" s="243" t="s">
        <v>57</v>
      </c>
      <c r="F11" s="245" t="s">
        <v>7</v>
      </c>
      <c r="G11" s="243" t="s">
        <v>8</v>
      </c>
      <c r="H11" s="241" t="s">
        <v>26</v>
      </c>
      <c r="I11" s="241"/>
      <c r="J11" s="236"/>
      <c r="K11" s="260" t="s">
        <v>27</v>
      </c>
      <c r="L11" s="238"/>
      <c r="M11" s="261" t="s">
        <v>28</v>
      </c>
      <c r="N11" s="263" t="s">
        <v>29</v>
      </c>
      <c r="O11" s="1"/>
    </row>
    <row r="12" spans="2:15" ht="13.5" thickBot="1">
      <c r="B12" s="254"/>
      <c r="C12" s="234"/>
      <c r="D12" s="242"/>
      <c r="E12" s="244"/>
      <c r="F12" s="246"/>
      <c r="G12" s="244"/>
      <c r="H12" s="17">
        <v>1</v>
      </c>
      <c r="I12" s="17">
        <v>2</v>
      </c>
      <c r="J12" s="18">
        <v>3</v>
      </c>
      <c r="K12" s="69">
        <v>1</v>
      </c>
      <c r="L12" s="70">
        <v>2</v>
      </c>
      <c r="M12" s="262"/>
      <c r="N12" s="264"/>
      <c r="O12" s="1"/>
    </row>
    <row r="13" spans="1:15" s="115" customFormat="1" ht="19.5" customHeight="1">
      <c r="A13" s="114"/>
      <c r="B13" s="158">
        <f aca="true" t="shared" si="0" ref="B13:B48">B12+1</f>
        <v>1</v>
      </c>
      <c r="C13" s="139">
        <v>116</v>
      </c>
      <c r="D13" s="182" t="s">
        <v>184</v>
      </c>
      <c r="E13" s="39"/>
      <c r="F13" s="39" t="s">
        <v>185</v>
      </c>
      <c r="G13" s="30" t="s">
        <v>178</v>
      </c>
      <c r="H13" s="118">
        <v>180</v>
      </c>
      <c r="I13" s="121">
        <v>143</v>
      </c>
      <c r="J13" s="121">
        <v>154</v>
      </c>
      <c r="K13" s="204"/>
      <c r="L13" s="180"/>
      <c r="M13" s="172">
        <f aca="true" t="shared" si="1" ref="M13:M48">SUM(H13:J13)</f>
        <v>477</v>
      </c>
      <c r="N13" s="160">
        <f aca="true" t="shared" si="2" ref="N13:N48">RANK(M13,M$13:M$48)</f>
        <v>1</v>
      </c>
      <c r="O13" s="114"/>
    </row>
    <row r="14" spans="1:15" s="115" customFormat="1" ht="19.5" customHeight="1">
      <c r="A14" s="114"/>
      <c r="B14" s="71">
        <f t="shared" si="0"/>
        <v>2</v>
      </c>
      <c r="C14" s="94">
        <v>195</v>
      </c>
      <c r="D14" s="79" t="s">
        <v>206</v>
      </c>
      <c r="E14" s="24" t="s">
        <v>208</v>
      </c>
      <c r="F14" s="24" t="s">
        <v>207</v>
      </c>
      <c r="G14" s="22" t="s">
        <v>15</v>
      </c>
      <c r="H14" s="118">
        <v>180</v>
      </c>
      <c r="I14" s="118">
        <v>180</v>
      </c>
      <c r="J14" s="121">
        <v>109</v>
      </c>
      <c r="K14" s="74"/>
      <c r="L14" s="26"/>
      <c r="M14" s="163">
        <f t="shared" si="1"/>
        <v>469</v>
      </c>
      <c r="N14" s="162">
        <f t="shared" si="2"/>
        <v>2</v>
      </c>
      <c r="O14" s="114"/>
    </row>
    <row r="15" spans="1:15" s="115" customFormat="1" ht="19.5" customHeight="1">
      <c r="A15" s="114"/>
      <c r="B15" s="71">
        <f t="shared" si="0"/>
        <v>3</v>
      </c>
      <c r="C15" s="94">
        <v>125</v>
      </c>
      <c r="D15" s="23" t="s">
        <v>65</v>
      </c>
      <c r="E15" s="30" t="s">
        <v>155</v>
      </c>
      <c r="F15" s="30" t="s">
        <v>66</v>
      </c>
      <c r="G15" s="179" t="s">
        <v>15</v>
      </c>
      <c r="H15" s="121">
        <v>142</v>
      </c>
      <c r="I15" s="118">
        <v>180</v>
      </c>
      <c r="J15" s="121">
        <v>123</v>
      </c>
      <c r="K15" s="77"/>
      <c r="L15" s="78"/>
      <c r="M15" s="163">
        <f t="shared" si="1"/>
        <v>445</v>
      </c>
      <c r="N15" s="162">
        <f t="shared" si="2"/>
        <v>3</v>
      </c>
      <c r="O15" s="114"/>
    </row>
    <row r="16" spans="2:15" ht="19.5" customHeight="1">
      <c r="B16" s="71">
        <f t="shared" si="0"/>
        <v>4</v>
      </c>
      <c r="C16" s="94">
        <v>179</v>
      </c>
      <c r="D16" s="182" t="s">
        <v>179</v>
      </c>
      <c r="E16" s="24"/>
      <c r="F16" s="30" t="s">
        <v>180</v>
      </c>
      <c r="G16" s="30" t="s">
        <v>178</v>
      </c>
      <c r="H16" s="118">
        <v>180</v>
      </c>
      <c r="I16" s="121">
        <v>143</v>
      </c>
      <c r="J16" s="121">
        <v>91</v>
      </c>
      <c r="K16" s="75"/>
      <c r="L16" s="76"/>
      <c r="M16" s="163">
        <f t="shared" si="1"/>
        <v>414</v>
      </c>
      <c r="N16" s="162">
        <f t="shared" si="2"/>
        <v>4</v>
      </c>
      <c r="O16" s="1"/>
    </row>
    <row r="17" spans="2:15" ht="19.5" customHeight="1">
      <c r="B17" s="71">
        <f t="shared" si="0"/>
        <v>5</v>
      </c>
      <c r="C17" s="94">
        <v>109</v>
      </c>
      <c r="D17" s="34" t="s">
        <v>129</v>
      </c>
      <c r="E17" s="24" t="s">
        <v>130</v>
      </c>
      <c r="F17" s="24" t="s">
        <v>131</v>
      </c>
      <c r="G17" s="31" t="s">
        <v>60</v>
      </c>
      <c r="H17" s="118">
        <v>180</v>
      </c>
      <c r="I17" s="121">
        <v>94</v>
      </c>
      <c r="J17" s="121">
        <v>133</v>
      </c>
      <c r="K17" s="74"/>
      <c r="L17" s="26"/>
      <c r="M17" s="163">
        <f t="shared" si="1"/>
        <v>407</v>
      </c>
      <c r="N17" s="162">
        <f t="shared" si="2"/>
        <v>5</v>
      </c>
      <c r="O17" s="1"/>
    </row>
    <row r="18" spans="2:15" ht="19.5" customHeight="1">
      <c r="B18" s="71">
        <f t="shared" si="0"/>
        <v>6</v>
      </c>
      <c r="C18" s="94">
        <v>118</v>
      </c>
      <c r="D18" s="79" t="s">
        <v>146</v>
      </c>
      <c r="E18" s="80" t="s">
        <v>147</v>
      </c>
      <c r="F18" s="80" t="s">
        <v>148</v>
      </c>
      <c r="G18" s="22" t="s">
        <v>15</v>
      </c>
      <c r="H18" s="121">
        <v>143</v>
      </c>
      <c r="I18" s="118">
        <v>180</v>
      </c>
      <c r="J18" s="121">
        <v>81</v>
      </c>
      <c r="K18" s="74"/>
      <c r="L18" s="26"/>
      <c r="M18" s="163">
        <f t="shared" si="1"/>
        <v>404</v>
      </c>
      <c r="N18" s="162">
        <f t="shared" si="2"/>
        <v>6</v>
      </c>
      <c r="O18" s="1"/>
    </row>
    <row r="19" spans="2:15" ht="19.5" customHeight="1">
      <c r="B19" s="71">
        <f t="shared" si="0"/>
        <v>7</v>
      </c>
      <c r="C19" s="94">
        <v>102</v>
      </c>
      <c r="D19" s="176" t="s">
        <v>106</v>
      </c>
      <c r="E19" s="168">
        <v>21769</v>
      </c>
      <c r="F19" s="169">
        <v>251</v>
      </c>
      <c r="G19" s="22" t="s">
        <v>15</v>
      </c>
      <c r="H19" s="121">
        <v>160</v>
      </c>
      <c r="I19" s="121">
        <v>139</v>
      </c>
      <c r="J19" s="121">
        <v>87</v>
      </c>
      <c r="K19" s="21"/>
      <c r="L19" s="73"/>
      <c r="M19" s="163">
        <f t="shared" si="1"/>
        <v>386</v>
      </c>
      <c r="N19" s="162">
        <f t="shared" si="2"/>
        <v>7</v>
      </c>
      <c r="O19" s="1"/>
    </row>
    <row r="20" spans="2:15" ht="19.5" customHeight="1">
      <c r="B20" s="71">
        <f t="shared" si="0"/>
        <v>8</v>
      </c>
      <c r="C20" s="94">
        <v>171</v>
      </c>
      <c r="D20" s="23" t="s">
        <v>16</v>
      </c>
      <c r="E20" s="30" t="s">
        <v>172</v>
      </c>
      <c r="F20" s="30" t="s">
        <v>17</v>
      </c>
      <c r="G20" s="22" t="s">
        <v>15</v>
      </c>
      <c r="H20" s="121">
        <v>140</v>
      </c>
      <c r="I20" s="121">
        <v>144</v>
      </c>
      <c r="J20" s="121">
        <v>92</v>
      </c>
      <c r="K20" s="74"/>
      <c r="L20" s="26"/>
      <c r="M20" s="163">
        <f t="shared" si="1"/>
        <v>376</v>
      </c>
      <c r="N20" s="162">
        <f t="shared" si="2"/>
        <v>8</v>
      </c>
      <c r="O20" s="1"/>
    </row>
    <row r="21" spans="2:15" ht="19.5" customHeight="1">
      <c r="B21" s="71">
        <f t="shared" si="0"/>
        <v>9</v>
      </c>
      <c r="C21" s="94">
        <v>157</v>
      </c>
      <c r="D21" s="99" t="s">
        <v>19</v>
      </c>
      <c r="E21" s="24" t="s">
        <v>161</v>
      </c>
      <c r="F21" s="24" t="s">
        <v>20</v>
      </c>
      <c r="G21" s="94" t="s">
        <v>15</v>
      </c>
      <c r="H21" s="121">
        <v>145</v>
      </c>
      <c r="I21" s="121">
        <v>135</v>
      </c>
      <c r="J21" s="121">
        <v>94</v>
      </c>
      <c r="K21" s="74"/>
      <c r="L21" s="26"/>
      <c r="M21" s="163">
        <f t="shared" si="1"/>
        <v>374</v>
      </c>
      <c r="N21" s="162">
        <f t="shared" si="2"/>
        <v>9</v>
      </c>
      <c r="O21" s="1"/>
    </row>
    <row r="22" spans="2:15" ht="19.5" customHeight="1">
      <c r="B22" s="71">
        <f t="shared" si="0"/>
        <v>10</v>
      </c>
      <c r="C22" s="94">
        <v>162</v>
      </c>
      <c r="D22" s="79" t="s">
        <v>165</v>
      </c>
      <c r="E22" s="80" t="s">
        <v>166</v>
      </c>
      <c r="F22" s="80" t="s">
        <v>167</v>
      </c>
      <c r="G22" s="108" t="s">
        <v>15</v>
      </c>
      <c r="H22" s="121">
        <v>143</v>
      </c>
      <c r="I22" s="121">
        <v>91</v>
      </c>
      <c r="J22" s="121">
        <v>121</v>
      </c>
      <c r="K22" s="74"/>
      <c r="L22" s="26"/>
      <c r="M22" s="163">
        <f t="shared" si="1"/>
        <v>355</v>
      </c>
      <c r="N22" s="162">
        <f t="shared" si="2"/>
        <v>10</v>
      </c>
      <c r="O22" s="1"/>
    </row>
    <row r="23" spans="2:15" ht="19.5" customHeight="1">
      <c r="B23" s="71">
        <f t="shared" si="0"/>
        <v>11</v>
      </c>
      <c r="C23" s="94">
        <v>126</v>
      </c>
      <c r="D23" s="23" t="s">
        <v>156</v>
      </c>
      <c r="E23" s="24" t="s">
        <v>157</v>
      </c>
      <c r="F23" s="24" t="s">
        <v>158</v>
      </c>
      <c r="G23" s="179" t="s">
        <v>15</v>
      </c>
      <c r="H23" s="121">
        <v>70</v>
      </c>
      <c r="I23" s="118">
        <v>180</v>
      </c>
      <c r="J23" s="121">
        <v>104</v>
      </c>
      <c r="K23" s="77"/>
      <c r="L23" s="78"/>
      <c r="M23" s="163">
        <f t="shared" si="1"/>
        <v>354</v>
      </c>
      <c r="N23" s="162">
        <f t="shared" si="2"/>
        <v>11</v>
      </c>
      <c r="O23" s="1"/>
    </row>
    <row r="24" spans="2:15" ht="19.5" customHeight="1">
      <c r="B24" s="71">
        <f t="shared" si="0"/>
        <v>12</v>
      </c>
      <c r="C24" s="94">
        <v>122</v>
      </c>
      <c r="D24" s="23" t="s">
        <v>110</v>
      </c>
      <c r="E24" s="24"/>
      <c r="F24" s="24" t="s">
        <v>111</v>
      </c>
      <c r="G24" s="108" t="s">
        <v>15</v>
      </c>
      <c r="H24" s="118">
        <v>180</v>
      </c>
      <c r="I24" s="121">
        <v>89</v>
      </c>
      <c r="J24" s="121">
        <v>62</v>
      </c>
      <c r="K24" s="74"/>
      <c r="L24" s="26"/>
      <c r="M24" s="163">
        <f t="shared" si="1"/>
        <v>331</v>
      </c>
      <c r="N24" s="162">
        <f t="shared" si="2"/>
        <v>12</v>
      </c>
      <c r="O24" s="1"/>
    </row>
    <row r="25" spans="2:15" ht="19.5" customHeight="1">
      <c r="B25" s="71">
        <f t="shared" si="0"/>
        <v>13</v>
      </c>
      <c r="C25" s="94">
        <v>101</v>
      </c>
      <c r="D25" s="23" t="s">
        <v>113</v>
      </c>
      <c r="E25" s="30"/>
      <c r="F25" s="30" t="s">
        <v>114</v>
      </c>
      <c r="G25" s="108" t="s">
        <v>15</v>
      </c>
      <c r="H25" s="121">
        <v>90</v>
      </c>
      <c r="I25" s="121">
        <v>131</v>
      </c>
      <c r="J25" s="121">
        <v>101</v>
      </c>
      <c r="K25" s="21"/>
      <c r="L25" s="73"/>
      <c r="M25" s="163">
        <f t="shared" si="1"/>
        <v>322</v>
      </c>
      <c r="N25" s="162">
        <f t="shared" si="2"/>
        <v>13</v>
      </c>
      <c r="O25" s="1"/>
    </row>
    <row r="26" spans="2:15" ht="19.5" customHeight="1">
      <c r="B26" s="71">
        <f t="shared" si="0"/>
        <v>14</v>
      </c>
      <c r="C26" s="94">
        <v>175</v>
      </c>
      <c r="D26" s="34" t="s">
        <v>173</v>
      </c>
      <c r="E26" s="24" t="s">
        <v>174</v>
      </c>
      <c r="F26" s="24" t="s">
        <v>175</v>
      </c>
      <c r="G26" s="22" t="s">
        <v>15</v>
      </c>
      <c r="H26" s="121">
        <v>132</v>
      </c>
      <c r="I26" s="121">
        <v>79</v>
      </c>
      <c r="J26" s="121">
        <v>99</v>
      </c>
      <c r="K26" s="74"/>
      <c r="L26" s="26"/>
      <c r="M26" s="163">
        <f t="shared" si="1"/>
        <v>310</v>
      </c>
      <c r="N26" s="162">
        <f t="shared" si="2"/>
        <v>14</v>
      </c>
      <c r="O26" s="1"/>
    </row>
    <row r="27" spans="2:15" ht="19.5" customHeight="1">
      <c r="B27" s="71">
        <f t="shared" si="0"/>
        <v>15</v>
      </c>
      <c r="C27" s="94">
        <v>104</v>
      </c>
      <c r="D27" s="40" t="s">
        <v>116</v>
      </c>
      <c r="E27" s="24" t="s">
        <v>117</v>
      </c>
      <c r="F27" s="30" t="s">
        <v>109</v>
      </c>
      <c r="G27" s="22" t="s">
        <v>15</v>
      </c>
      <c r="H27" s="121">
        <v>62</v>
      </c>
      <c r="I27" s="121">
        <v>135</v>
      </c>
      <c r="J27" s="121">
        <v>107</v>
      </c>
      <c r="K27" s="75"/>
      <c r="L27" s="76"/>
      <c r="M27" s="163">
        <f t="shared" si="1"/>
        <v>304</v>
      </c>
      <c r="N27" s="162">
        <f t="shared" si="2"/>
        <v>15</v>
      </c>
      <c r="O27" s="1"/>
    </row>
    <row r="28" spans="2:15" ht="19.5" customHeight="1">
      <c r="B28" s="71">
        <f t="shared" si="0"/>
        <v>16</v>
      </c>
      <c r="C28" s="94">
        <v>170</v>
      </c>
      <c r="D28" s="81" t="s">
        <v>170</v>
      </c>
      <c r="E28" s="30" t="s">
        <v>171</v>
      </c>
      <c r="F28" s="30" t="s">
        <v>53</v>
      </c>
      <c r="G28" s="22" t="s">
        <v>15</v>
      </c>
      <c r="H28" s="121">
        <v>125</v>
      </c>
      <c r="I28" s="121">
        <v>70</v>
      </c>
      <c r="J28" s="121">
        <v>84</v>
      </c>
      <c r="K28" s="74"/>
      <c r="L28" s="26"/>
      <c r="M28" s="163">
        <f t="shared" si="1"/>
        <v>279</v>
      </c>
      <c r="N28" s="162">
        <f t="shared" si="2"/>
        <v>16</v>
      </c>
      <c r="O28" s="1"/>
    </row>
    <row r="29" spans="2:15" ht="19.5" customHeight="1">
      <c r="B29" s="71">
        <f t="shared" si="0"/>
        <v>17</v>
      </c>
      <c r="C29" s="94">
        <v>114</v>
      </c>
      <c r="D29" s="79" t="s">
        <v>163</v>
      </c>
      <c r="E29" s="80" t="s">
        <v>164</v>
      </c>
      <c r="F29" s="80" t="s">
        <v>55</v>
      </c>
      <c r="G29" s="22" t="s">
        <v>15</v>
      </c>
      <c r="H29" s="121">
        <v>93</v>
      </c>
      <c r="I29" s="121">
        <v>80</v>
      </c>
      <c r="J29" s="121">
        <v>102</v>
      </c>
      <c r="K29" s="74"/>
      <c r="L29" s="26"/>
      <c r="M29" s="163">
        <f t="shared" si="1"/>
        <v>275</v>
      </c>
      <c r="N29" s="162">
        <f t="shared" si="2"/>
        <v>17</v>
      </c>
      <c r="O29" s="1"/>
    </row>
    <row r="30" spans="2:15" ht="19.5" customHeight="1">
      <c r="B30" s="71">
        <f t="shared" si="0"/>
        <v>18</v>
      </c>
      <c r="C30" s="94">
        <v>123</v>
      </c>
      <c r="D30" s="23" t="s">
        <v>153</v>
      </c>
      <c r="E30" s="24"/>
      <c r="F30" s="24" t="s">
        <v>154</v>
      </c>
      <c r="G30" s="22" t="s">
        <v>15</v>
      </c>
      <c r="H30" s="121">
        <v>111</v>
      </c>
      <c r="I30" s="121">
        <v>159</v>
      </c>
      <c r="J30" s="121">
        <v>0</v>
      </c>
      <c r="K30" s="74"/>
      <c r="L30" s="26"/>
      <c r="M30" s="163">
        <f t="shared" si="1"/>
        <v>270</v>
      </c>
      <c r="N30" s="162">
        <f t="shared" si="2"/>
        <v>18</v>
      </c>
      <c r="O30" s="1"/>
    </row>
    <row r="31" spans="2:15" ht="19.5" customHeight="1">
      <c r="B31" s="71">
        <f t="shared" si="0"/>
        <v>19</v>
      </c>
      <c r="C31" s="94">
        <v>163</v>
      </c>
      <c r="D31" s="99" t="s">
        <v>168</v>
      </c>
      <c r="E31" s="24" t="s">
        <v>169</v>
      </c>
      <c r="F31" s="24" t="s">
        <v>54</v>
      </c>
      <c r="G31" s="22" t="s">
        <v>15</v>
      </c>
      <c r="H31" s="121">
        <v>88</v>
      </c>
      <c r="I31" s="121">
        <v>73</v>
      </c>
      <c r="J31" s="121">
        <v>101</v>
      </c>
      <c r="K31" s="74"/>
      <c r="L31" s="26"/>
      <c r="M31" s="163">
        <f t="shared" si="1"/>
        <v>262</v>
      </c>
      <c r="N31" s="162">
        <f t="shared" si="2"/>
        <v>19</v>
      </c>
      <c r="O31" s="1"/>
    </row>
    <row r="32" spans="2:15" ht="19.5" customHeight="1">
      <c r="B32" s="71">
        <f t="shared" si="0"/>
        <v>20</v>
      </c>
      <c r="C32" s="94">
        <v>184</v>
      </c>
      <c r="D32" s="40" t="s">
        <v>183</v>
      </c>
      <c r="E32" s="80"/>
      <c r="F32" s="30" t="s">
        <v>61</v>
      </c>
      <c r="G32" s="30" t="s">
        <v>178</v>
      </c>
      <c r="H32" s="121">
        <v>76</v>
      </c>
      <c r="I32" s="121">
        <v>85</v>
      </c>
      <c r="J32" s="121">
        <v>101</v>
      </c>
      <c r="K32" s="74"/>
      <c r="L32" s="26"/>
      <c r="M32" s="163">
        <f t="shared" si="1"/>
        <v>262</v>
      </c>
      <c r="N32" s="162">
        <f t="shared" si="2"/>
        <v>19</v>
      </c>
      <c r="O32" s="1"/>
    </row>
    <row r="33" spans="2:15" ht="19.5" customHeight="1">
      <c r="B33" s="71">
        <f t="shared" si="0"/>
        <v>21</v>
      </c>
      <c r="C33" s="94">
        <v>119</v>
      </c>
      <c r="D33" s="79" t="s">
        <v>149</v>
      </c>
      <c r="E33" s="80" t="s">
        <v>150</v>
      </c>
      <c r="F33" s="80" t="s">
        <v>151</v>
      </c>
      <c r="G33" s="22" t="s">
        <v>15</v>
      </c>
      <c r="H33" s="118">
        <v>180</v>
      </c>
      <c r="I33" s="121">
        <v>0</v>
      </c>
      <c r="J33" s="121">
        <v>67</v>
      </c>
      <c r="K33" s="77"/>
      <c r="L33" s="78"/>
      <c r="M33" s="163">
        <f t="shared" si="1"/>
        <v>247</v>
      </c>
      <c r="N33" s="162">
        <f t="shared" si="2"/>
        <v>21</v>
      </c>
      <c r="O33" s="1"/>
    </row>
    <row r="34" spans="2:15" ht="19.5" customHeight="1">
      <c r="B34" s="71">
        <f t="shared" si="0"/>
        <v>22</v>
      </c>
      <c r="C34" s="94">
        <v>111</v>
      </c>
      <c r="D34" s="40" t="s">
        <v>132</v>
      </c>
      <c r="E34" s="30" t="s">
        <v>133</v>
      </c>
      <c r="F34" s="30" t="s">
        <v>134</v>
      </c>
      <c r="G34" s="31" t="s">
        <v>60</v>
      </c>
      <c r="H34" s="121">
        <v>60</v>
      </c>
      <c r="I34" s="121">
        <v>104</v>
      </c>
      <c r="J34" s="121">
        <v>68</v>
      </c>
      <c r="K34" s="74"/>
      <c r="L34" s="26"/>
      <c r="M34" s="163">
        <f t="shared" si="1"/>
        <v>232</v>
      </c>
      <c r="N34" s="162">
        <f t="shared" si="2"/>
        <v>22</v>
      </c>
      <c r="O34" s="1"/>
    </row>
    <row r="35" spans="2:15" ht="19.5" customHeight="1">
      <c r="B35" s="71">
        <f t="shared" si="0"/>
        <v>23</v>
      </c>
      <c r="C35" s="94">
        <v>188</v>
      </c>
      <c r="D35" s="79" t="s">
        <v>141</v>
      </c>
      <c r="E35" s="80"/>
      <c r="F35" s="80" t="s">
        <v>142</v>
      </c>
      <c r="G35" s="22" t="s">
        <v>15</v>
      </c>
      <c r="H35" s="118">
        <v>180</v>
      </c>
      <c r="I35" s="121">
        <v>0</v>
      </c>
      <c r="J35" s="121">
        <v>52</v>
      </c>
      <c r="K35" s="74"/>
      <c r="L35" s="26"/>
      <c r="M35" s="163">
        <f t="shared" si="1"/>
        <v>232</v>
      </c>
      <c r="N35" s="162">
        <f t="shared" si="2"/>
        <v>22</v>
      </c>
      <c r="O35" s="1"/>
    </row>
    <row r="36" spans="2:15" ht="19.5" customHeight="1">
      <c r="B36" s="71">
        <f t="shared" si="0"/>
        <v>24</v>
      </c>
      <c r="C36" s="94">
        <v>112</v>
      </c>
      <c r="D36" s="34" t="s">
        <v>135</v>
      </c>
      <c r="E36" s="24" t="s">
        <v>136</v>
      </c>
      <c r="F36" s="24" t="s">
        <v>137</v>
      </c>
      <c r="G36" s="31" t="s">
        <v>60</v>
      </c>
      <c r="H36" s="121">
        <v>170</v>
      </c>
      <c r="I36" s="121">
        <v>0</v>
      </c>
      <c r="J36" s="121">
        <v>60</v>
      </c>
      <c r="K36" s="74"/>
      <c r="L36" s="26"/>
      <c r="M36" s="163">
        <f t="shared" si="1"/>
        <v>230</v>
      </c>
      <c r="N36" s="162">
        <f t="shared" si="2"/>
        <v>24</v>
      </c>
      <c r="O36" s="1"/>
    </row>
    <row r="37" spans="2:15" ht="19.5" customHeight="1">
      <c r="B37" s="71">
        <f t="shared" si="0"/>
        <v>25</v>
      </c>
      <c r="C37" s="94">
        <v>176</v>
      </c>
      <c r="D37" s="23" t="s">
        <v>52</v>
      </c>
      <c r="E37" s="30" t="s">
        <v>63</v>
      </c>
      <c r="F37" s="30" t="s">
        <v>18</v>
      </c>
      <c r="G37" s="22" t="s">
        <v>15</v>
      </c>
      <c r="H37" s="121">
        <v>62</v>
      </c>
      <c r="I37" s="121">
        <v>67</v>
      </c>
      <c r="J37" s="121">
        <v>77</v>
      </c>
      <c r="K37" s="74"/>
      <c r="L37" s="26"/>
      <c r="M37" s="163">
        <f t="shared" si="1"/>
        <v>206</v>
      </c>
      <c r="N37" s="162">
        <f t="shared" si="2"/>
        <v>25</v>
      </c>
      <c r="O37" s="1"/>
    </row>
    <row r="38" spans="2:15" ht="19.5" customHeight="1">
      <c r="B38" s="71">
        <f t="shared" si="0"/>
        <v>26</v>
      </c>
      <c r="C38" s="94">
        <v>103</v>
      </c>
      <c r="D38" s="34" t="s">
        <v>107</v>
      </c>
      <c r="E38" s="24" t="s">
        <v>115</v>
      </c>
      <c r="F38" s="24" t="s">
        <v>108</v>
      </c>
      <c r="G38" s="22" t="s">
        <v>15</v>
      </c>
      <c r="H38" s="121">
        <v>117</v>
      </c>
      <c r="I38" s="121">
        <v>87</v>
      </c>
      <c r="J38" s="121">
        <v>0</v>
      </c>
      <c r="K38" s="74"/>
      <c r="L38" s="26"/>
      <c r="M38" s="163">
        <f t="shared" si="1"/>
        <v>204</v>
      </c>
      <c r="N38" s="162">
        <f t="shared" si="2"/>
        <v>26</v>
      </c>
      <c r="O38" s="1"/>
    </row>
    <row r="39" spans="2:15" ht="19.5" customHeight="1">
      <c r="B39" s="71">
        <f t="shared" si="0"/>
        <v>27</v>
      </c>
      <c r="C39" s="94">
        <v>190</v>
      </c>
      <c r="D39" s="34" t="s">
        <v>191</v>
      </c>
      <c r="E39" s="24" t="s">
        <v>192</v>
      </c>
      <c r="F39" s="24" t="s">
        <v>193</v>
      </c>
      <c r="G39" s="31" t="s">
        <v>121</v>
      </c>
      <c r="H39" s="121">
        <v>60</v>
      </c>
      <c r="I39" s="121">
        <v>59</v>
      </c>
      <c r="J39" s="121">
        <v>49</v>
      </c>
      <c r="K39" s="74"/>
      <c r="L39" s="26"/>
      <c r="M39" s="163">
        <f t="shared" si="1"/>
        <v>168</v>
      </c>
      <c r="N39" s="162">
        <f t="shared" si="2"/>
        <v>27</v>
      </c>
      <c r="O39" s="1"/>
    </row>
    <row r="40" spans="2:15" ht="19.5" customHeight="1">
      <c r="B40" s="71">
        <f t="shared" si="0"/>
        <v>28</v>
      </c>
      <c r="C40" s="94">
        <v>117</v>
      </c>
      <c r="D40" s="34" t="s">
        <v>188</v>
      </c>
      <c r="E40" s="24" t="s">
        <v>189</v>
      </c>
      <c r="F40" s="24" t="s">
        <v>190</v>
      </c>
      <c r="G40" s="31" t="s">
        <v>121</v>
      </c>
      <c r="H40" s="121">
        <v>39</v>
      </c>
      <c r="I40" s="121">
        <v>41</v>
      </c>
      <c r="J40" s="121">
        <v>51</v>
      </c>
      <c r="K40" s="77"/>
      <c r="L40" s="78"/>
      <c r="M40" s="163">
        <f t="shared" si="1"/>
        <v>131</v>
      </c>
      <c r="N40" s="162">
        <f t="shared" si="2"/>
        <v>28</v>
      </c>
      <c r="O40" s="1"/>
    </row>
    <row r="41" spans="2:15" ht="19.5" customHeight="1">
      <c r="B41" s="71">
        <f t="shared" si="0"/>
        <v>29</v>
      </c>
      <c r="C41" s="94">
        <v>185</v>
      </c>
      <c r="D41" s="40" t="s">
        <v>186</v>
      </c>
      <c r="E41" s="30"/>
      <c r="F41" s="30" t="s">
        <v>187</v>
      </c>
      <c r="G41" s="30" t="s">
        <v>178</v>
      </c>
      <c r="H41" s="121">
        <v>78</v>
      </c>
      <c r="I41" s="121">
        <v>48</v>
      </c>
      <c r="J41" s="121">
        <v>0</v>
      </c>
      <c r="K41" s="21"/>
      <c r="L41" s="73"/>
      <c r="M41" s="163">
        <f t="shared" si="1"/>
        <v>126</v>
      </c>
      <c r="N41" s="162">
        <f t="shared" si="2"/>
        <v>29</v>
      </c>
      <c r="O41" s="1"/>
    </row>
    <row r="42" spans="2:15" ht="19.5" customHeight="1">
      <c r="B42" s="71">
        <f t="shared" si="0"/>
        <v>30</v>
      </c>
      <c r="C42" s="94">
        <v>100</v>
      </c>
      <c r="D42" s="176" t="s">
        <v>105</v>
      </c>
      <c r="E42" s="168"/>
      <c r="F42" s="169">
        <v>123</v>
      </c>
      <c r="G42" s="22" t="s">
        <v>15</v>
      </c>
      <c r="H42" s="121">
        <v>0</v>
      </c>
      <c r="I42" s="121">
        <v>56</v>
      </c>
      <c r="J42" s="121">
        <v>54</v>
      </c>
      <c r="K42" s="21"/>
      <c r="L42" s="73"/>
      <c r="M42" s="163">
        <f t="shared" si="1"/>
        <v>110</v>
      </c>
      <c r="N42" s="162">
        <f t="shared" si="2"/>
        <v>30</v>
      </c>
      <c r="O42" s="1"/>
    </row>
    <row r="43" spans="2:15" ht="19.5" customHeight="1">
      <c r="B43" s="71">
        <f t="shared" si="0"/>
        <v>31</v>
      </c>
      <c r="C43" s="94">
        <v>193</v>
      </c>
      <c r="D43" s="34" t="s">
        <v>200</v>
      </c>
      <c r="E43" s="24" t="s">
        <v>201</v>
      </c>
      <c r="F43" s="24" t="s">
        <v>202</v>
      </c>
      <c r="G43" s="31" t="s">
        <v>121</v>
      </c>
      <c r="H43" s="121">
        <v>57</v>
      </c>
      <c r="I43" s="121">
        <v>52</v>
      </c>
      <c r="J43" s="121">
        <v>0</v>
      </c>
      <c r="K43" s="74"/>
      <c r="L43" s="26"/>
      <c r="M43" s="163">
        <f t="shared" si="1"/>
        <v>109</v>
      </c>
      <c r="N43" s="162">
        <f t="shared" si="2"/>
        <v>31</v>
      </c>
      <c r="O43" s="1"/>
    </row>
    <row r="44" spans="2:15" ht="19.5" customHeight="1">
      <c r="B44" s="71">
        <f t="shared" si="0"/>
        <v>32</v>
      </c>
      <c r="C44" s="94">
        <v>180</v>
      </c>
      <c r="D44" s="23" t="s">
        <v>181</v>
      </c>
      <c r="E44" s="30"/>
      <c r="F44" s="30" t="s">
        <v>182</v>
      </c>
      <c r="G44" s="30" t="s">
        <v>178</v>
      </c>
      <c r="H44" s="121">
        <v>0</v>
      </c>
      <c r="I44" s="121">
        <v>0</v>
      </c>
      <c r="J44" s="121">
        <v>106</v>
      </c>
      <c r="K44" s="74"/>
      <c r="L44" s="26"/>
      <c r="M44" s="163">
        <f t="shared" si="1"/>
        <v>106</v>
      </c>
      <c r="N44" s="162">
        <f t="shared" si="2"/>
        <v>32</v>
      </c>
      <c r="O44" s="1"/>
    </row>
    <row r="45" spans="2:15" ht="19.5" customHeight="1">
      <c r="B45" s="71">
        <f t="shared" si="0"/>
        <v>33</v>
      </c>
      <c r="C45" s="94">
        <v>145</v>
      </c>
      <c r="D45" s="23" t="s">
        <v>176</v>
      </c>
      <c r="E45" s="30"/>
      <c r="F45" s="30" t="s">
        <v>177</v>
      </c>
      <c r="G45" s="30" t="s">
        <v>178</v>
      </c>
      <c r="H45" s="121">
        <v>0</v>
      </c>
      <c r="I45" s="121">
        <v>0</v>
      </c>
      <c r="J45" s="121">
        <v>87</v>
      </c>
      <c r="K45" s="74"/>
      <c r="L45" s="26"/>
      <c r="M45" s="163">
        <f t="shared" si="1"/>
        <v>87</v>
      </c>
      <c r="N45" s="162">
        <f t="shared" si="2"/>
        <v>33</v>
      </c>
      <c r="O45" s="1"/>
    </row>
    <row r="46" spans="2:15" ht="19.5" customHeight="1">
      <c r="B46" s="71">
        <f t="shared" si="0"/>
        <v>34</v>
      </c>
      <c r="C46" s="94">
        <v>191</v>
      </c>
      <c r="D46" s="34" t="s">
        <v>194</v>
      </c>
      <c r="E46" s="30" t="s">
        <v>195</v>
      </c>
      <c r="F46" s="30" t="s">
        <v>196</v>
      </c>
      <c r="G46" s="31" t="s">
        <v>121</v>
      </c>
      <c r="H46" s="121">
        <v>0</v>
      </c>
      <c r="I46" s="121">
        <v>37</v>
      </c>
      <c r="J46" s="121">
        <v>49</v>
      </c>
      <c r="K46" s="75"/>
      <c r="L46" s="76"/>
      <c r="M46" s="163">
        <f t="shared" si="1"/>
        <v>86</v>
      </c>
      <c r="N46" s="162">
        <f t="shared" si="2"/>
        <v>34</v>
      </c>
      <c r="O46" s="1"/>
    </row>
    <row r="47" spans="2:15" ht="19.5" customHeight="1">
      <c r="B47" s="71">
        <f t="shared" si="0"/>
        <v>35</v>
      </c>
      <c r="C47" s="94">
        <v>192</v>
      </c>
      <c r="D47" s="34" t="s">
        <v>197</v>
      </c>
      <c r="E47" s="24" t="s">
        <v>198</v>
      </c>
      <c r="F47" s="24" t="s">
        <v>199</v>
      </c>
      <c r="G47" s="31" t="s">
        <v>121</v>
      </c>
      <c r="H47" s="121">
        <v>0</v>
      </c>
      <c r="I47" s="121">
        <v>0</v>
      </c>
      <c r="J47" s="121">
        <v>0</v>
      </c>
      <c r="K47" s="74"/>
      <c r="L47" s="26"/>
      <c r="M47" s="163">
        <f t="shared" si="1"/>
        <v>0</v>
      </c>
      <c r="N47" s="162">
        <f t="shared" si="2"/>
        <v>35</v>
      </c>
      <c r="O47" s="1"/>
    </row>
    <row r="48" spans="2:15" ht="19.5" customHeight="1">
      <c r="B48" s="71">
        <f t="shared" si="0"/>
        <v>36</v>
      </c>
      <c r="C48" s="94">
        <v>194</v>
      </c>
      <c r="D48" s="34" t="s">
        <v>203</v>
      </c>
      <c r="E48" s="24" t="s">
        <v>204</v>
      </c>
      <c r="F48" s="24" t="s">
        <v>205</v>
      </c>
      <c r="G48" s="31" t="s">
        <v>121</v>
      </c>
      <c r="H48" s="121">
        <v>0</v>
      </c>
      <c r="I48" s="121">
        <v>0</v>
      </c>
      <c r="J48" s="121">
        <v>0</v>
      </c>
      <c r="K48" s="74"/>
      <c r="L48" s="26"/>
      <c r="M48" s="163">
        <f t="shared" si="1"/>
        <v>0</v>
      </c>
      <c r="N48" s="162">
        <f t="shared" si="2"/>
        <v>35</v>
      </c>
      <c r="O48" s="1"/>
    </row>
    <row r="49" ht="13.5" customHeight="1"/>
    <row r="50" spans="3:15" ht="13.5" customHeight="1">
      <c r="C50" s="1"/>
      <c r="I50" s="48"/>
      <c r="J50" s="49" t="s">
        <v>22</v>
      </c>
      <c r="K50" s="49"/>
      <c r="L50" s="50"/>
      <c r="M50" s="50"/>
      <c r="O50" s="1"/>
    </row>
    <row r="51" spans="1:16" ht="14.25" customHeight="1">
      <c r="A51" s="248" t="s">
        <v>88</v>
      </c>
      <c r="B51" s="249"/>
      <c r="C51" s="249"/>
      <c r="D51" s="249"/>
      <c r="E51" s="249"/>
      <c r="F51" s="249"/>
      <c r="G51" s="249"/>
      <c r="I51" s="2"/>
      <c r="L51" s="27"/>
      <c r="M51" s="1"/>
      <c r="O51" s="1"/>
      <c r="P51" s="1"/>
    </row>
    <row r="52" spans="1:17" ht="14.25" customHeight="1">
      <c r="A52" s="51"/>
      <c r="B52" s="52"/>
      <c r="C52" s="4"/>
      <c r="D52" s="4"/>
      <c r="E52" s="4"/>
      <c r="F52" s="53"/>
      <c r="H52" s="251" t="s">
        <v>258</v>
      </c>
      <c r="I52" s="249"/>
      <c r="J52" s="249"/>
      <c r="K52" s="249"/>
      <c r="L52" s="249"/>
      <c r="M52" s="249"/>
      <c r="N52" s="249"/>
      <c r="O52" s="249"/>
      <c r="P52" s="249"/>
      <c r="Q52" s="249"/>
    </row>
    <row r="53" spans="1:17" ht="14.25" customHeight="1">
      <c r="A53" s="250" t="s">
        <v>89</v>
      </c>
      <c r="B53" s="249"/>
      <c r="C53" s="249"/>
      <c r="D53" s="249"/>
      <c r="E53" s="249"/>
      <c r="F53" s="249"/>
      <c r="G53" s="249"/>
      <c r="K53" s="2"/>
      <c r="M53" s="1"/>
      <c r="N53" s="27"/>
      <c r="O53" s="27"/>
      <c r="P53" s="1"/>
      <c r="Q53" s="1"/>
    </row>
    <row r="54" spans="1:17" ht="14.25" customHeight="1">
      <c r="A54" s="55"/>
      <c r="B54" s="56"/>
      <c r="C54" s="57"/>
      <c r="D54" s="57"/>
      <c r="E54" s="57"/>
      <c r="F54" s="58"/>
      <c r="H54" s="251" t="s">
        <v>257</v>
      </c>
      <c r="I54" s="249"/>
      <c r="J54" s="249"/>
      <c r="K54" s="249"/>
      <c r="L54" s="249"/>
      <c r="M54" s="249"/>
      <c r="N54" s="249"/>
      <c r="O54" s="249"/>
      <c r="P54" s="249"/>
      <c r="Q54" s="249"/>
    </row>
    <row r="55" spans="1:16" ht="14.25" customHeight="1">
      <c r="A55" s="248" t="s">
        <v>90</v>
      </c>
      <c r="B55" s="249"/>
      <c r="C55" s="249"/>
      <c r="D55" s="249"/>
      <c r="E55" s="249"/>
      <c r="F55" s="249"/>
      <c r="G55" s="249"/>
      <c r="I55" s="53"/>
      <c r="J55" s="2"/>
      <c r="N55" s="27"/>
      <c r="O55" s="1"/>
      <c r="P55" s="1"/>
    </row>
    <row r="56" spans="3:16" ht="14.25" customHeight="1">
      <c r="C56" s="59"/>
      <c r="D56" s="60"/>
      <c r="E56" s="60"/>
      <c r="F56" s="2"/>
      <c r="G56" s="2"/>
      <c r="H56" s="250" t="s">
        <v>259</v>
      </c>
      <c r="I56" s="252"/>
      <c r="J56" s="252"/>
      <c r="K56" s="252"/>
      <c r="L56" s="252"/>
      <c r="M56" s="252"/>
      <c r="N56" s="252"/>
      <c r="O56" s="252"/>
      <c r="P56" s="1"/>
    </row>
  </sheetData>
  <sheetProtection/>
  <mergeCells count="28">
    <mergeCell ref="D11:D12"/>
    <mergeCell ref="E11:E12"/>
    <mergeCell ref="D4:J4"/>
    <mergeCell ref="K4:M4"/>
    <mergeCell ref="K5:N5"/>
    <mergeCell ref="D6:J6"/>
    <mergeCell ref="K6:N6"/>
    <mergeCell ref="D7:J7"/>
    <mergeCell ref="C11:C12"/>
    <mergeCell ref="N11:N12"/>
    <mergeCell ref="A51:G51"/>
    <mergeCell ref="A53:G53"/>
    <mergeCell ref="A55:G55"/>
    <mergeCell ref="D1:J1"/>
    <mergeCell ref="K1:M1"/>
    <mergeCell ref="D2:J2"/>
    <mergeCell ref="K2:M2"/>
    <mergeCell ref="D3:J3"/>
    <mergeCell ref="H52:Q52"/>
    <mergeCell ref="H54:Q54"/>
    <mergeCell ref="H56:O56"/>
    <mergeCell ref="F11:F12"/>
    <mergeCell ref="M11:M12"/>
    <mergeCell ref="B9:N9"/>
    <mergeCell ref="G11:G12"/>
    <mergeCell ref="H11:J11"/>
    <mergeCell ref="K11:L11"/>
    <mergeCell ref="B11:B1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indexed="24"/>
    <pageSetUpPr fitToPage="1"/>
  </sheetPr>
  <dimension ref="A1:O67"/>
  <sheetViews>
    <sheetView zoomScalePageLayoutView="0" workbookViewId="0" topLeftCell="A25">
      <selection activeCell="J42" sqref="J42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47" customWidth="1"/>
    <col min="4" max="4" width="29.8515625" style="1" customWidth="1"/>
    <col min="5" max="5" width="7.421875" style="1" customWidth="1"/>
    <col min="6" max="6" width="9.28125" style="1" customWidth="1"/>
    <col min="7" max="7" width="10.140625" style="1" customWidth="1"/>
    <col min="8" max="8" width="20.140625" style="1" customWidth="1"/>
    <col min="9" max="9" width="8.140625" style="1" customWidth="1"/>
    <col min="10" max="11" width="5.7109375" style="1" customWidth="1"/>
    <col min="12" max="13" width="7.8515625" style="1" customWidth="1"/>
    <col min="14" max="14" width="7.8515625" style="27" customWidth="1"/>
  </cols>
  <sheetData>
    <row r="1" spans="1:15" ht="13.5" customHeight="1">
      <c r="A1" s="5"/>
      <c r="B1" s="63"/>
      <c r="C1" s="63"/>
      <c r="D1" s="259" t="s">
        <v>64</v>
      </c>
      <c r="E1" s="259"/>
      <c r="F1" s="259"/>
      <c r="G1" s="259"/>
      <c r="H1" s="259"/>
      <c r="I1" s="259"/>
      <c r="J1" s="259"/>
      <c r="K1" s="255" t="s">
        <v>103</v>
      </c>
      <c r="L1" s="255"/>
      <c r="M1" s="255"/>
      <c r="N1" s="11"/>
      <c r="O1" s="6"/>
    </row>
    <row r="2" spans="1:15" ht="13.5" customHeight="1">
      <c r="A2" s="5"/>
      <c r="B2" s="64"/>
      <c r="C2" s="64"/>
      <c r="D2" s="232"/>
      <c r="E2" s="232"/>
      <c r="F2" s="232"/>
      <c r="G2" s="232"/>
      <c r="H2" s="232"/>
      <c r="I2" s="232"/>
      <c r="J2" s="232"/>
      <c r="K2" s="255" t="s">
        <v>248</v>
      </c>
      <c r="L2" s="255"/>
      <c r="M2" s="255"/>
      <c r="N2" s="11"/>
      <c r="O2" s="8"/>
    </row>
    <row r="3" spans="1:15" ht="13.5" customHeight="1">
      <c r="A3" s="5"/>
      <c r="B3" s="65"/>
      <c r="C3" s="65"/>
      <c r="D3" s="266" t="s">
        <v>99</v>
      </c>
      <c r="E3" s="266"/>
      <c r="F3" s="266"/>
      <c r="G3" s="266"/>
      <c r="H3" s="266"/>
      <c r="I3" s="266"/>
      <c r="J3" s="266"/>
      <c r="K3" s="65"/>
      <c r="L3" s="5"/>
      <c r="M3" s="5"/>
      <c r="N3" s="5"/>
      <c r="O3" s="9"/>
    </row>
    <row r="4" spans="1:15" ht="13.5" customHeight="1">
      <c r="A4" s="5"/>
      <c r="B4" s="11"/>
      <c r="C4" s="11"/>
      <c r="D4" s="247" t="s">
        <v>101</v>
      </c>
      <c r="E4" s="247"/>
      <c r="F4" s="247"/>
      <c r="G4" s="247"/>
      <c r="H4" s="247"/>
      <c r="I4" s="247"/>
      <c r="J4" s="247"/>
      <c r="K4" s="258" t="s">
        <v>23</v>
      </c>
      <c r="L4" s="258"/>
      <c r="M4" s="258"/>
      <c r="N4" s="5"/>
      <c r="O4" s="10"/>
    </row>
    <row r="5" spans="1:15" ht="13.5" customHeight="1">
      <c r="A5" s="5"/>
      <c r="B5" s="53"/>
      <c r="C5" s="53"/>
      <c r="D5" s="53"/>
      <c r="E5" s="53"/>
      <c r="F5" s="53"/>
      <c r="G5" s="53"/>
      <c r="H5" s="53"/>
      <c r="I5" s="53"/>
      <c r="J5" s="53"/>
      <c r="K5" s="255" t="s">
        <v>223</v>
      </c>
      <c r="L5" s="255"/>
      <c r="M5" s="255"/>
      <c r="N5" s="255"/>
      <c r="O5" s="10"/>
    </row>
    <row r="6" spans="1:15" ht="13.5" customHeight="1">
      <c r="A6" s="5"/>
      <c r="B6" s="66"/>
      <c r="C6" s="66"/>
      <c r="D6" s="259" t="s">
        <v>24</v>
      </c>
      <c r="E6" s="259"/>
      <c r="F6" s="259"/>
      <c r="G6" s="259"/>
      <c r="H6" s="259"/>
      <c r="I6" s="259"/>
      <c r="J6" s="259"/>
      <c r="K6" s="255" t="s">
        <v>224</v>
      </c>
      <c r="L6" s="255"/>
      <c r="M6" s="255"/>
      <c r="N6" s="255"/>
      <c r="O6" s="10"/>
    </row>
    <row r="7" spans="1:15" ht="15.75" customHeight="1">
      <c r="A7" s="5"/>
      <c r="B7" s="67"/>
      <c r="C7" s="67"/>
      <c r="D7" s="256" t="s">
        <v>25</v>
      </c>
      <c r="E7" s="256"/>
      <c r="F7" s="256"/>
      <c r="G7" s="256"/>
      <c r="H7" s="256"/>
      <c r="I7" s="256"/>
      <c r="J7" s="256"/>
      <c r="K7" s="67"/>
      <c r="L7" s="67"/>
      <c r="M7" s="5"/>
      <c r="N7" s="5"/>
      <c r="O7" s="9"/>
    </row>
    <row r="8" spans="1:15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2.5" customHeight="1">
      <c r="A9" s="5"/>
      <c r="B9" s="257" t="s">
        <v>31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5"/>
    </row>
    <row r="10" spans="1:14" ht="13.5" customHeight="1" thickBot="1">
      <c r="A10" s="5"/>
      <c r="B10" s="5"/>
      <c r="C10" s="12"/>
      <c r="D10" s="13"/>
      <c r="E10" s="106"/>
      <c r="F10" s="14"/>
      <c r="G10" s="14"/>
      <c r="H10" s="14"/>
      <c r="I10" s="15"/>
      <c r="J10" s="16"/>
      <c r="K10" s="16"/>
      <c r="L10" s="16"/>
      <c r="M10" s="16"/>
      <c r="N10" s="68"/>
    </row>
    <row r="11" spans="2:14" ht="12.75" customHeight="1">
      <c r="B11" s="253" t="s">
        <v>4</v>
      </c>
      <c r="C11" s="233" t="s">
        <v>5</v>
      </c>
      <c r="D11" s="241" t="s">
        <v>6</v>
      </c>
      <c r="E11" s="243" t="s">
        <v>57</v>
      </c>
      <c r="F11" s="245" t="s">
        <v>7</v>
      </c>
      <c r="G11" s="243" t="s">
        <v>8</v>
      </c>
      <c r="H11" s="243" t="s">
        <v>32</v>
      </c>
      <c r="I11" s="267" t="s">
        <v>33</v>
      </c>
      <c r="J11" s="236" t="s">
        <v>26</v>
      </c>
      <c r="K11" s="269"/>
      <c r="L11" s="270" t="s">
        <v>34</v>
      </c>
      <c r="M11" s="272" t="s">
        <v>28</v>
      </c>
      <c r="N11" s="263" t="s">
        <v>29</v>
      </c>
    </row>
    <row r="12" spans="2:14" ht="13.5" thickBot="1">
      <c r="B12" s="254"/>
      <c r="C12" s="234"/>
      <c r="D12" s="242"/>
      <c r="E12" s="244"/>
      <c r="F12" s="246"/>
      <c r="G12" s="244"/>
      <c r="H12" s="244"/>
      <c r="I12" s="268"/>
      <c r="J12" s="17">
        <v>1</v>
      </c>
      <c r="K12" s="17">
        <v>2</v>
      </c>
      <c r="L12" s="271"/>
      <c r="M12" s="273"/>
      <c r="N12" s="264"/>
    </row>
    <row r="13" spans="1:14" s="129" customFormat="1" ht="15.75">
      <c r="A13" s="127"/>
      <c r="B13" s="19">
        <f aca="true" t="shared" si="0" ref="B13:B30">B12+1</f>
        <v>1</v>
      </c>
      <c r="C13" s="139">
        <v>113</v>
      </c>
      <c r="D13" s="90" t="s">
        <v>50</v>
      </c>
      <c r="E13" s="39" t="s">
        <v>138</v>
      </c>
      <c r="F13" s="39" t="s">
        <v>51</v>
      </c>
      <c r="G13" s="22" t="s">
        <v>15</v>
      </c>
      <c r="H13" s="112" t="s">
        <v>216</v>
      </c>
      <c r="I13" s="111">
        <v>519</v>
      </c>
      <c r="J13" s="113">
        <v>204</v>
      </c>
      <c r="K13" s="128"/>
      <c r="L13" s="200">
        <v>204</v>
      </c>
      <c r="M13" s="165">
        <f aca="true" t="shared" si="1" ref="M13:M30">IF(L13&gt;0,I13+L13,IF(J13="CE",I13,0))</f>
        <v>723</v>
      </c>
      <c r="N13" s="160">
        <f aca="true" t="shared" si="2" ref="N13:N30">RANK(M13,M$13:M$30)</f>
        <v>1</v>
      </c>
    </row>
    <row r="14" spans="1:14" s="129" customFormat="1" ht="15.75">
      <c r="A14" s="127"/>
      <c r="B14" s="21">
        <f t="shared" si="0"/>
        <v>2</v>
      </c>
      <c r="C14" s="94">
        <v>180</v>
      </c>
      <c r="D14" s="23" t="s">
        <v>181</v>
      </c>
      <c r="E14" s="30"/>
      <c r="F14" s="30" t="s">
        <v>182</v>
      </c>
      <c r="G14" s="30" t="s">
        <v>178</v>
      </c>
      <c r="H14" s="112" t="s">
        <v>221</v>
      </c>
      <c r="I14" s="111">
        <v>391</v>
      </c>
      <c r="J14" s="111">
        <v>109</v>
      </c>
      <c r="K14" s="113"/>
      <c r="L14" s="159">
        <v>109</v>
      </c>
      <c r="M14" s="165">
        <f t="shared" si="1"/>
        <v>500</v>
      </c>
      <c r="N14" s="162">
        <f t="shared" si="2"/>
        <v>2</v>
      </c>
    </row>
    <row r="15" spans="1:14" s="129" customFormat="1" ht="15.75" customHeight="1">
      <c r="A15" s="127"/>
      <c r="B15" s="21">
        <f t="shared" si="0"/>
        <v>3</v>
      </c>
      <c r="C15" s="94">
        <v>195</v>
      </c>
      <c r="D15" s="79" t="s">
        <v>206</v>
      </c>
      <c r="E15" s="24" t="s">
        <v>208</v>
      </c>
      <c r="F15" s="24" t="s">
        <v>207</v>
      </c>
      <c r="G15" s="108" t="s">
        <v>15</v>
      </c>
      <c r="H15" s="112" t="s">
        <v>218</v>
      </c>
      <c r="I15" s="111">
        <v>351</v>
      </c>
      <c r="J15" s="111">
        <v>147</v>
      </c>
      <c r="K15" s="113"/>
      <c r="L15" s="159">
        <v>147</v>
      </c>
      <c r="M15" s="165">
        <f t="shared" si="1"/>
        <v>498</v>
      </c>
      <c r="N15" s="162">
        <f t="shared" si="2"/>
        <v>3</v>
      </c>
    </row>
    <row r="16" spans="2:14" ht="15.75">
      <c r="B16" s="21">
        <f t="shared" si="0"/>
        <v>4</v>
      </c>
      <c r="C16" s="94">
        <v>102</v>
      </c>
      <c r="D16" s="202" t="s">
        <v>106</v>
      </c>
      <c r="E16" s="168">
        <v>21769</v>
      </c>
      <c r="F16" s="169">
        <v>251</v>
      </c>
      <c r="G16" s="22" t="s">
        <v>15</v>
      </c>
      <c r="H16" s="112" t="s">
        <v>213</v>
      </c>
      <c r="I16" s="111">
        <v>398</v>
      </c>
      <c r="J16" s="111">
        <v>96</v>
      </c>
      <c r="K16" s="128"/>
      <c r="L16" s="159">
        <v>96</v>
      </c>
      <c r="M16" s="165">
        <f t="shared" si="1"/>
        <v>494</v>
      </c>
      <c r="N16" s="163">
        <f t="shared" si="2"/>
        <v>4</v>
      </c>
    </row>
    <row r="17" spans="2:14" ht="15.75">
      <c r="B17" s="21">
        <f t="shared" si="0"/>
        <v>5</v>
      </c>
      <c r="C17" s="94">
        <v>104</v>
      </c>
      <c r="D17" s="40" t="s">
        <v>116</v>
      </c>
      <c r="E17" s="24" t="s">
        <v>117</v>
      </c>
      <c r="F17" s="30" t="s">
        <v>109</v>
      </c>
      <c r="G17" s="22" t="s">
        <v>15</v>
      </c>
      <c r="H17" s="112" t="s">
        <v>213</v>
      </c>
      <c r="I17" s="113">
        <v>386</v>
      </c>
      <c r="J17" s="113">
        <v>108</v>
      </c>
      <c r="K17" s="113"/>
      <c r="L17" s="159">
        <v>108</v>
      </c>
      <c r="M17" s="165">
        <f t="shared" si="1"/>
        <v>494</v>
      </c>
      <c r="N17" s="163">
        <f t="shared" si="2"/>
        <v>4</v>
      </c>
    </row>
    <row r="18" spans="2:14" ht="15.75">
      <c r="B18" s="21">
        <f t="shared" si="0"/>
        <v>6</v>
      </c>
      <c r="C18" s="94">
        <v>170</v>
      </c>
      <c r="D18" s="81" t="s">
        <v>170</v>
      </c>
      <c r="E18" s="30" t="s">
        <v>171</v>
      </c>
      <c r="F18" s="30" t="s">
        <v>53</v>
      </c>
      <c r="G18" s="22" t="s">
        <v>15</v>
      </c>
      <c r="H18" s="112" t="s">
        <v>218</v>
      </c>
      <c r="I18" s="111">
        <v>351</v>
      </c>
      <c r="J18" s="111">
        <v>140</v>
      </c>
      <c r="K18" s="113"/>
      <c r="L18" s="159">
        <v>140</v>
      </c>
      <c r="M18" s="165">
        <f t="shared" si="1"/>
        <v>491</v>
      </c>
      <c r="N18" s="163">
        <f t="shared" si="2"/>
        <v>6</v>
      </c>
    </row>
    <row r="19" spans="2:14" ht="15.75">
      <c r="B19" s="21">
        <f t="shared" si="0"/>
        <v>7</v>
      </c>
      <c r="C19" s="94">
        <v>187</v>
      </c>
      <c r="D19" s="81" t="s">
        <v>139</v>
      </c>
      <c r="E19" s="30"/>
      <c r="F19" s="30" t="s">
        <v>140</v>
      </c>
      <c r="G19" s="22" t="s">
        <v>15</v>
      </c>
      <c r="H19" s="112" t="s">
        <v>217</v>
      </c>
      <c r="I19" s="111">
        <v>375</v>
      </c>
      <c r="J19" s="113">
        <v>75</v>
      </c>
      <c r="K19" s="113">
        <v>82</v>
      </c>
      <c r="L19" s="159">
        <v>82</v>
      </c>
      <c r="M19" s="165">
        <f t="shared" si="1"/>
        <v>457</v>
      </c>
      <c r="N19" s="163">
        <f t="shared" si="2"/>
        <v>7</v>
      </c>
    </row>
    <row r="20" spans="2:14" ht="15.75">
      <c r="B20" s="21">
        <f t="shared" si="0"/>
        <v>8</v>
      </c>
      <c r="C20" s="94">
        <v>184</v>
      </c>
      <c r="D20" s="40" t="s">
        <v>183</v>
      </c>
      <c r="E20" s="80"/>
      <c r="F20" s="30" t="s">
        <v>61</v>
      </c>
      <c r="G20" s="30" t="s">
        <v>178</v>
      </c>
      <c r="H20" s="112" t="s">
        <v>222</v>
      </c>
      <c r="I20" s="111">
        <v>356</v>
      </c>
      <c r="J20" s="113">
        <v>70</v>
      </c>
      <c r="K20" s="113"/>
      <c r="L20" s="159">
        <v>70</v>
      </c>
      <c r="M20" s="165">
        <f t="shared" si="1"/>
        <v>426</v>
      </c>
      <c r="N20" s="163">
        <f t="shared" si="2"/>
        <v>8</v>
      </c>
    </row>
    <row r="21" spans="2:14" ht="16.5" customHeight="1">
      <c r="B21" s="21">
        <f t="shared" si="0"/>
        <v>9</v>
      </c>
      <c r="C21" s="94">
        <v>100</v>
      </c>
      <c r="D21" s="176" t="s">
        <v>105</v>
      </c>
      <c r="E21" s="168"/>
      <c r="F21" s="169">
        <v>123</v>
      </c>
      <c r="G21" s="22" t="s">
        <v>15</v>
      </c>
      <c r="H21" s="110" t="s">
        <v>211</v>
      </c>
      <c r="I21" s="113">
        <v>364</v>
      </c>
      <c r="J21" s="111">
        <v>47</v>
      </c>
      <c r="K21" s="113"/>
      <c r="L21" s="159">
        <v>47</v>
      </c>
      <c r="M21" s="165">
        <f t="shared" si="1"/>
        <v>411</v>
      </c>
      <c r="N21" s="163">
        <f t="shared" si="2"/>
        <v>9</v>
      </c>
    </row>
    <row r="22" spans="2:14" ht="15.75">
      <c r="B22" s="21">
        <f t="shared" si="0"/>
        <v>10</v>
      </c>
      <c r="C22" s="94">
        <v>171</v>
      </c>
      <c r="D22" s="201" t="s">
        <v>16</v>
      </c>
      <c r="E22" s="109" t="s">
        <v>172</v>
      </c>
      <c r="F22" s="109" t="s">
        <v>17</v>
      </c>
      <c r="G22" s="108" t="s">
        <v>15</v>
      </c>
      <c r="H22" s="112" t="s">
        <v>219</v>
      </c>
      <c r="I22" s="111">
        <v>345</v>
      </c>
      <c r="J22" s="111">
        <v>55</v>
      </c>
      <c r="K22" s="113"/>
      <c r="L22" s="159">
        <v>55</v>
      </c>
      <c r="M22" s="165">
        <f t="shared" si="1"/>
        <v>400</v>
      </c>
      <c r="N22" s="163">
        <f t="shared" si="2"/>
        <v>10</v>
      </c>
    </row>
    <row r="23" spans="2:14" ht="15.75">
      <c r="B23" s="21">
        <f t="shared" si="0"/>
        <v>11</v>
      </c>
      <c r="C23" s="94">
        <v>112</v>
      </c>
      <c r="D23" s="34" t="s">
        <v>135</v>
      </c>
      <c r="E23" s="24" t="s">
        <v>136</v>
      </c>
      <c r="F23" s="24" t="s">
        <v>137</v>
      </c>
      <c r="G23" s="179" t="s">
        <v>60</v>
      </c>
      <c r="H23" s="112" t="s">
        <v>215</v>
      </c>
      <c r="I23" s="111">
        <v>334</v>
      </c>
      <c r="J23" s="111">
        <v>37</v>
      </c>
      <c r="K23" s="113">
        <v>47</v>
      </c>
      <c r="L23" s="159">
        <v>47</v>
      </c>
      <c r="M23" s="165">
        <f t="shared" si="1"/>
        <v>381</v>
      </c>
      <c r="N23" s="163">
        <f t="shared" si="2"/>
        <v>11</v>
      </c>
    </row>
    <row r="24" spans="2:14" ht="15.75">
      <c r="B24" s="21">
        <f t="shared" si="0"/>
        <v>12</v>
      </c>
      <c r="C24" s="94">
        <v>101</v>
      </c>
      <c r="D24" s="23" t="s">
        <v>113</v>
      </c>
      <c r="E24" s="30"/>
      <c r="F24" s="30" t="s">
        <v>114</v>
      </c>
      <c r="G24" s="108" t="s">
        <v>15</v>
      </c>
      <c r="H24" s="112" t="s">
        <v>212</v>
      </c>
      <c r="I24" s="113">
        <v>308</v>
      </c>
      <c r="J24" s="111">
        <v>0</v>
      </c>
      <c r="K24" s="113">
        <v>37</v>
      </c>
      <c r="L24" s="159">
        <v>37</v>
      </c>
      <c r="M24" s="165">
        <f t="shared" si="1"/>
        <v>345</v>
      </c>
      <c r="N24" s="163">
        <f t="shared" si="2"/>
        <v>12</v>
      </c>
    </row>
    <row r="25" spans="2:14" ht="15.75">
      <c r="B25" s="21">
        <f t="shared" si="0"/>
        <v>13</v>
      </c>
      <c r="C25" s="94">
        <v>186</v>
      </c>
      <c r="D25" s="79" t="s">
        <v>143</v>
      </c>
      <c r="E25" s="80" t="s">
        <v>144</v>
      </c>
      <c r="F25" s="80" t="s">
        <v>145</v>
      </c>
      <c r="G25" s="22" t="s">
        <v>15</v>
      </c>
      <c r="H25" s="112" t="s">
        <v>212</v>
      </c>
      <c r="I25" s="111">
        <v>318</v>
      </c>
      <c r="J25" s="111" t="s">
        <v>229</v>
      </c>
      <c r="K25" s="113"/>
      <c r="L25" s="159"/>
      <c r="M25" s="165">
        <f t="shared" si="1"/>
        <v>318</v>
      </c>
      <c r="N25" s="163">
        <f t="shared" si="2"/>
        <v>13</v>
      </c>
    </row>
    <row r="26" spans="2:14" ht="15.75">
      <c r="B26" s="21">
        <f t="shared" si="0"/>
        <v>14</v>
      </c>
      <c r="C26" s="94">
        <v>122</v>
      </c>
      <c r="D26" s="23" t="s">
        <v>110</v>
      </c>
      <c r="E26" s="24"/>
      <c r="F26" s="24" t="s">
        <v>111</v>
      </c>
      <c r="G26" s="22" t="s">
        <v>15</v>
      </c>
      <c r="H26" s="112" t="s">
        <v>212</v>
      </c>
      <c r="I26" s="111">
        <v>307</v>
      </c>
      <c r="J26" s="111" t="s">
        <v>229</v>
      </c>
      <c r="K26" s="113"/>
      <c r="L26" s="159"/>
      <c r="M26" s="165">
        <f t="shared" si="1"/>
        <v>307</v>
      </c>
      <c r="N26" s="163">
        <f t="shared" si="2"/>
        <v>14</v>
      </c>
    </row>
    <row r="27" spans="2:14" ht="15.75">
      <c r="B27" s="21">
        <f t="shared" si="0"/>
        <v>15</v>
      </c>
      <c r="C27" s="94">
        <v>179</v>
      </c>
      <c r="D27" s="23" t="s">
        <v>179</v>
      </c>
      <c r="E27" s="24"/>
      <c r="F27" s="30" t="s">
        <v>180</v>
      </c>
      <c r="G27" s="30" t="s">
        <v>178</v>
      </c>
      <c r="H27" s="112" t="s">
        <v>220</v>
      </c>
      <c r="I27" s="111">
        <v>404</v>
      </c>
      <c r="J27" s="113">
        <v>0</v>
      </c>
      <c r="K27" s="113">
        <v>0</v>
      </c>
      <c r="L27" s="159">
        <v>0</v>
      </c>
      <c r="M27" s="165">
        <f t="shared" si="1"/>
        <v>0</v>
      </c>
      <c r="N27" s="163">
        <f t="shared" si="2"/>
        <v>15</v>
      </c>
    </row>
    <row r="28" spans="2:14" ht="15.75">
      <c r="B28" s="21">
        <f t="shared" si="0"/>
        <v>16</v>
      </c>
      <c r="C28" s="94">
        <v>103</v>
      </c>
      <c r="D28" s="34" t="s">
        <v>107</v>
      </c>
      <c r="E28" s="24" t="s">
        <v>115</v>
      </c>
      <c r="F28" s="24" t="s">
        <v>108</v>
      </c>
      <c r="G28" s="22" t="s">
        <v>15</v>
      </c>
      <c r="H28" s="112" t="s">
        <v>213</v>
      </c>
      <c r="I28" s="111">
        <v>388</v>
      </c>
      <c r="J28" s="111"/>
      <c r="K28" s="113"/>
      <c r="L28" s="159"/>
      <c r="M28" s="165">
        <f t="shared" si="1"/>
        <v>0</v>
      </c>
      <c r="N28" s="163">
        <f t="shared" si="2"/>
        <v>15</v>
      </c>
    </row>
    <row r="29" spans="2:14" ht="15.75">
      <c r="B29" s="21">
        <f t="shared" si="0"/>
        <v>17</v>
      </c>
      <c r="C29" s="94">
        <v>111</v>
      </c>
      <c r="D29" s="40" t="s">
        <v>132</v>
      </c>
      <c r="E29" s="30" t="s">
        <v>133</v>
      </c>
      <c r="F29" s="30" t="s">
        <v>134</v>
      </c>
      <c r="G29" s="31" t="s">
        <v>60</v>
      </c>
      <c r="H29" s="112" t="s">
        <v>214</v>
      </c>
      <c r="I29" s="113">
        <v>377</v>
      </c>
      <c r="J29" s="111">
        <v>0</v>
      </c>
      <c r="K29" s="113"/>
      <c r="L29" s="159">
        <v>0</v>
      </c>
      <c r="M29" s="165">
        <f t="shared" si="1"/>
        <v>0</v>
      </c>
      <c r="N29" s="163">
        <f t="shared" si="2"/>
        <v>15</v>
      </c>
    </row>
    <row r="30" spans="2:14" ht="15.75">
      <c r="B30" s="21">
        <f t="shared" si="0"/>
        <v>18</v>
      </c>
      <c r="C30" s="94">
        <v>109</v>
      </c>
      <c r="D30" s="34" t="s">
        <v>129</v>
      </c>
      <c r="E30" s="24" t="s">
        <v>130</v>
      </c>
      <c r="F30" s="24" t="s">
        <v>131</v>
      </c>
      <c r="G30" s="31" t="s">
        <v>60</v>
      </c>
      <c r="H30" s="112" t="s">
        <v>213</v>
      </c>
      <c r="I30" s="111">
        <v>345</v>
      </c>
      <c r="J30" s="111"/>
      <c r="K30" s="113"/>
      <c r="L30" s="159"/>
      <c r="M30" s="165">
        <f t="shared" si="1"/>
        <v>0</v>
      </c>
      <c r="N30" s="163">
        <f t="shared" si="2"/>
        <v>15</v>
      </c>
    </row>
    <row r="32" spans="12:14" ht="12.75">
      <c r="L32" s="82"/>
      <c r="M32" s="82"/>
      <c r="N32" s="82"/>
    </row>
    <row r="33" spans="2:14" ht="15.75">
      <c r="B33" s="248" t="s">
        <v>260</v>
      </c>
      <c r="C33" s="249"/>
      <c r="D33" s="249"/>
      <c r="E33" s="249"/>
      <c r="F33" s="249"/>
      <c r="G33" s="249"/>
      <c r="H33" s="249"/>
      <c r="I33" s="11"/>
      <c r="J33" s="3"/>
      <c r="K33" s="2" t="s">
        <v>22</v>
      </c>
      <c r="L33" s="82"/>
      <c r="M33" s="82"/>
      <c r="N33" s="82"/>
    </row>
    <row r="34" spans="2:11" ht="15.75">
      <c r="B34" s="47"/>
      <c r="C34" s="1"/>
      <c r="K34" s="2"/>
    </row>
    <row r="35" spans="2:15" ht="15.75">
      <c r="B35" s="47"/>
      <c r="C35" s="250" t="s">
        <v>261</v>
      </c>
      <c r="D35" s="250"/>
      <c r="E35" s="250"/>
      <c r="F35" s="250"/>
      <c r="G35" s="250"/>
      <c r="I35" s="251" t="s">
        <v>263</v>
      </c>
      <c r="J35" s="252"/>
      <c r="K35" s="252"/>
      <c r="L35" s="252"/>
      <c r="M35" s="252"/>
      <c r="N35" s="252"/>
      <c r="O35" s="252"/>
    </row>
    <row r="36" spans="2:14" ht="15.75">
      <c r="B36" s="47"/>
      <c r="C36" s="1"/>
      <c r="J36" s="2"/>
      <c r="M36" s="27"/>
      <c r="N36" s="1"/>
    </row>
    <row r="37" spans="2:15" ht="15.75">
      <c r="B37" s="47"/>
      <c r="C37" s="250" t="s">
        <v>262</v>
      </c>
      <c r="D37" s="250"/>
      <c r="E37" s="250"/>
      <c r="F37" s="250"/>
      <c r="G37" s="250"/>
      <c r="I37" s="251" t="s">
        <v>264</v>
      </c>
      <c r="J37" s="252"/>
      <c r="K37" s="252"/>
      <c r="L37" s="252"/>
      <c r="M37" s="252"/>
      <c r="N37" s="252"/>
      <c r="O37" s="252"/>
    </row>
    <row r="38" spans="2:14" ht="15.75">
      <c r="B38" s="59"/>
      <c r="C38" s="60"/>
      <c r="D38" s="2"/>
      <c r="E38" s="2"/>
      <c r="F38" s="2"/>
      <c r="G38" s="61"/>
      <c r="I38" s="53"/>
      <c r="J38" s="2"/>
      <c r="M38" s="27"/>
      <c r="N38" s="1"/>
    </row>
    <row r="39" spans="2:15" ht="15.75">
      <c r="B39" s="248" t="s">
        <v>91</v>
      </c>
      <c r="C39" s="248"/>
      <c r="D39" s="248"/>
      <c r="E39" s="248"/>
      <c r="F39" s="248"/>
      <c r="G39" s="248"/>
      <c r="H39" s="249"/>
      <c r="I39" s="250" t="s">
        <v>265</v>
      </c>
      <c r="J39" s="252"/>
      <c r="K39" s="252"/>
      <c r="L39" s="252"/>
      <c r="M39" s="252"/>
      <c r="N39" s="252"/>
      <c r="O39" s="252"/>
    </row>
    <row r="40" spans="2:14" ht="15.75">
      <c r="B40" s="51"/>
      <c r="C40" s="52"/>
      <c r="D40" s="4"/>
      <c r="E40" s="4"/>
      <c r="F40" s="4"/>
      <c r="G40" s="53"/>
      <c r="L40" s="82"/>
      <c r="M40" s="82"/>
      <c r="N40" s="82"/>
    </row>
    <row r="41" spans="2:14" ht="15.75">
      <c r="B41" s="250" t="s">
        <v>92</v>
      </c>
      <c r="C41" s="249"/>
      <c r="D41" s="249"/>
      <c r="E41" s="249"/>
      <c r="F41" s="249"/>
      <c r="G41" s="249"/>
      <c r="H41" s="249"/>
      <c r="I41" s="11"/>
      <c r="L41" s="82"/>
      <c r="M41" s="82"/>
      <c r="N41" s="82"/>
    </row>
    <row r="42" spans="2:14" ht="15.75">
      <c r="B42" s="55"/>
      <c r="C42" s="56"/>
      <c r="D42" s="57"/>
      <c r="E42" s="57"/>
      <c r="F42" s="57"/>
      <c r="G42" s="58"/>
      <c r="L42" s="82"/>
      <c r="M42" s="82"/>
      <c r="N42" s="82"/>
    </row>
    <row r="43" spans="2:14" ht="15.75">
      <c r="B43" s="248" t="s">
        <v>93</v>
      </c>
      <c r="C43" s="248"/>
      <c r="D43" s="248"/>
      <c r="E43" s="248"/>
      <c r="F43" s="248"/>
      <c r="G43" s="248"/>
      <c r="H43" s="249"/>
      <c r="I43" s="11"/>
      <c r="L43" s="82"/>
      <c r="M43" s="82"/>
      <c r="N43" s="82"/>
    </row>
    <row r="44" spans="12:14" ht="12.75">
      <c r="L44" s="82"/>
      <c r="M44" s="82"/>
      <c r="N44" s="82"/>
    </row>
    <row r="45" spans="12:14" ht="12.75">
      <c r="L45" s="82"/>
      <c r="M45" s="82"/>
      <c r="N45" s="82"/>
    </row>
    <row r="46" spans="12:14" ht="12.75">
      <c r="L46" s="82"/>
      <c r="M46" s="82"/>
      <c r="N46" s="82"/>
    </row>
    <row r="47" spans="12:14" ht="12.75">
      <c r="L47" s="82"/>
      <c r="M47" s="82"/>
      <c r="N47" s="82"/>
    </row>
    <row r="48" spans="12:14" ht="12.75">
      <c r="L48" s="82"/>
      <c r="M48" s="82"/>
      <c r="N48" s="82"/>
    </row>
    <row r="49" spans="12:14" ht="12.75">
      <c r="L49" s="82"/>
      <c r="M49" s="82"/>
      <c r="N49" s="82"/>
    </row>
    <row r="50" spans="12:14" ht="12.75">
      <c r="L50" s="82"/>
      <c r="M50" s="82"/>
      <c r="N50" s="82"/>
    </row>
    <row r="51" spans="12:14" ht="12.75">
      <c r="L51" s="82"/>
      <c r="M51" s="82"/>
      <c r="N51" s="82"/>
    </row>
    <row r="52" spans="12:14" ht="12.75">
      <c r="L52" s="82"/>
      <c r="M52" s="82"/>
      <c r="N52" s="82"/>
    </row>
    <row r="53" spans="12:14" ht="12.75">
      <c r="L53" s="82"/>
      <c r="M53" s="82"/>
      <c r="N53" s="82"/>
    </row>
    <row r="54" spans="12:14" ht="12.75">
      <c r="L54" s="82"/>
      <c r="M54" s="82"/>
      <c r="N54" s="82"/>
    </row>
    <row r="55" spans="12:14" ht="12.75">
      <c r="L55" s="82"/>
      <c r="M55" s="82"/>
      <c r="N55" s="82"/>
    </row>
    <row r="56" spans="12:14" ht="12.75">
      <c r="L56" s="82"/>
      <c r="M56" s="82"/>
      <c r="N56" s="82"/>
    </row>
    <row r="57" spans="12:14" ht="12.75">
      <c r="L57" s="82"/>
      <c r="M57" s="82"/>
      <c r="N57" s="82"/>
    </row>
    <row r="58" spans="12:14" ht="12.75">
      <c r="L58" s="82"/>
      <c r="M58" s="82"/>
      <c r="N58" s="82"/>
    </row>
    <row r="59" spans="12:14" ht="12.75">
      <c r="L59" s="82"/>
      <c r="M59" s="82"/>
      <c r="N59" s="82"/>
    </row>
    <row r="60" spans="12:14" ht="12.75">
      <c r="L60" s="82"/>
      <c r="M60" s="82"/>
      <c r="N60" s="82"/>
    </row>
    <row r="61" ht="12.75">
      <c r="M61" s="27"/>
    </row>
    <row r="62" ht="12.75">
      <c r="M62" s="27"/>
    </row>
    <row r="63" ht="12.75">
      <c r="M63" s="27"/>
    </row>
    <row r="64" ht="12.75">
      <c r="M64" s="27"/>
    </row>
    <row r="65" ht="15.75">
      <c r="M65" s="4"/>
    </row>
    <row r="66" ht="12.75">
      <c r="M66" s="27"/>
    </row>
    <row r="67" ht="12.75">
      <c r="M67" s="27"/>
    </row>
  </sheetData>
  <sheetProtection/>
  <mergeCells count="33">
    <mergeCell ref="B41:H41"/>
    <mergeCell ref="B39:H39"/>
    <mergeCell ref="B43:H43"/>
    <mergeCell ref="I35:O35"/>
    <mergeCell ref="I37:O37"/>
    <mergeCell ref="I39:O39"/>
    <mergeCell ref="B33:H33"/>
    <mergeCell ref="C35:G35"/>
    <mergeCell ref="C37:G37"/>
    <mergeCell ref="K6:N6"/>
    <mergeCell ref="D7:J7"/>
    <mergeCell ref="B11:B12"/>
    <mergeCell ref="C11:C12"/>
    <mergeCell ref="D11:D12"/>
    <mergeCell ref="F11:F12"/>
    <mergeCell ref="G11:G12"/>
    <mergeCell ref="E11:E12"/>
    <mergeCell ref="B9:N9"/>
    <mergeCell ref="D6:J6"/>
    <mergeCell ref="H11:H12"/>
    <mergeCell ref="I11:I12"/>
    <mergeCell ref="J11:K11"/>
    <mergeCell ref="L11:L12"/>
    <mergeCell ref="M11:M12"/>
    <mergeCell ref="N11:N12"/>
    <mergeCell ref="K5:N5"/>
    <mergeCell ref="D1:J1"/>
    <mergeCell ref="K1:M1"/>
    <mergeCell ref="D2:J2"/>
    <mergeCell ref="K2:M2"/>
    <mergeCell ref="D3:J3"/>
    <mergeCell ref="D4:J4"/>
    <mergeCell ref="K4:M4"/>
  </mergeCells>
  <printOptions horizontalCentered="1"/>
  <pageMargins left="1.57" right="0.1968503937007874" top="0.1968503937007874" bottom="0.1968503937007874" header="0" footer="0"/>
  <pageSetup fitToHeight="1" fitToWidth="1" horizontalDpi="600" verticalDpi="60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indexed="24"/>
  </sheetPr>
  <dimension ref="A1:P69"/>
  <sheetViews>
    <sheetView zoomScaleSheetLayoutView="100" zoomScalePageLayoutView="0" workbookViewId="0" topLeftCell="A10">
      <selection activeCell="L31" activeCellId="3" sqref="Q19 Q35 Q35 L31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47" customWidth="1"/>
    <col min="4" max="4" width="29.8515625" style="1" customWidth="1"/>
    <col min="5" max="5" width="7.421875" style="1" customWidth="1"/>
    <col min="6" max="6" width="9.28125" style="1" customWidth="1"/>
    <col min="7" max="7" width="9.57421875" style="1" customWidth="1"/>
    <col min="8" max="8" width="6.8515625" style="1" customWidth="1"/>
    <col min="9" max="10" width="7.00390625" style="1" customWidth="1"/>
    <col min="11" max="11" width="9.28125" style="1" customWidth="1"/>
    <col min="12" max="13" width="7.8515625" style="1" customWidth="1"/>
    <col min="14" max="14" width="7.8515625" style="27" customWidth="1"/>
    <col min="15" max="15" width="2.140625" style="1" customWidth="1"/>
  </cols>
  <sheetData>
    <row r="1" spans="1:15" ht="13.5" customHeight="1">
      <c r="A1" s="5"/>
      <c r="B1" s="63"/>
      <c r="C1" s="63"/>
      <c r="D1" s="259" t="s">
        <v>64</v>
      </c>
      <c r="E1" s="259"/>
      <c r="F1" s="259"/>
      <c r="G1" s="259"/>
      <c r="H1" s="259"/>
      <c r="I1" s="259"/>
      <c r="J1" s="259"/>
      <c r="K1" s="255" t="s">
        <v>103</v>
      </c>
      <c r="L1" s="255"/>
      <c r="M1" s="255"/>
      <c r="N1" s="11"/>
      <c r="O1" s="6"/>
    </row>
    <row r="2" spans="1:15" ht="13.5" customHeight="1">
      <c r="A2" s="5"/>
      <c r="B2" s="64"/>
      <c r="C2" s="64"/>
      <c r="D2" s="232"/>
      <c r="E2" s="232"/>
      <c r="F2" s="232"/>
      <c r="G2" s="232"/>
      <c r="H2" s="232"/>
      <c r="I2" s="232"/>
      <c r="J2" s="232"/>
      <c r="K2" s="255" t="s">
        <v>249</v>
      </c>
      <c r="L2" s="255"/>
      <c r="M2" s="255"/>
      <c r="N2" s="11"/>
      <c r="O2" s="8"/>
    </row>
    <row r="3" spans="1:15" ht="13.5" customHeight="1">
      <c r="A3" s="5"/>
      <c r="B3" s="65"/>
      <c r="C3" s="65"/>
      <c r="D3" s="266" t="s">
        <v>99</v>
      </c>
      <c r="E3" s="266"/>
      <c r="F3" s="266"/>
      <c r="G3" s="266"/>
      <c r="H3" s="266"/>
      <c r="I3" s="266"/>
      <c r="J3" s="266"/>
      <c r="K3" s="65"/>
      <c r="L3" s="5"/>
      <c r="M3" s="5"/>
      <c r="N3" s="5"/>
      <c r="O3" s="9"/>
    </row>
    <row r="4" spans="1:15" ht="13.5" customHeight="1">
      <c r="A4" s="5"/>
      <c r="B4" s="11"/>
      <c r="C4" s="11"/>
      <c r="D4" s="247" t="s">
        <v>101</v>
      </c>
      <c r="E4" s="247"/>
      <c r="F4" s="247"/>
      <c r="G4" s="247"/>
      <c r="H4" s="247"/>
      <c r="I4" s="247"/>
      <c r="J4" s="247"/>
      <c r="K4" s="258" t="s">
        <v>23</v>
      </c>
      <c r="L4" s="258"/>
      <c r="M4" s="258"/>
      <c r="N4" s="5"/>
      <c r="O4" s="10"/>
    </row>
    <row r="5" spans="1:15" ht="13.5" customHeight="1">
      <c r="A5" s="5"/>
      <c r="B5" s="53"/>
      <c r="C5" s="53"/>
      <c r="D5" s="53"/>
      <c r="E5" s="53"/>
      <c r="F5" s="53"/>
      <c r="G5" s="53"/>
      <c r="H5" s="53"/>
      <c r="I5" s="53"/>
      <c r="J5" s="53"/>
      <c r="K5" s="255" t="s">
        <v>244</v>
      </c>
      <c r="L5" s="255"/>
      <c r="M5" s="255"/>
      <c r="N5" s="255"/>
      <c r="O5" s="10"/>
    </row>
    <row r="6" spans="1:15" ht="13.5" customHeight="1">
      <c r="A6" s="5"/>
      <c r="B6" s="66"/>
      <c r="C6" s="66"/>
      <c r="D6" s="259" t="s">
        <v>24</v>
      </c>
      <c r="E6" s="259"/>
      <c r="F6" s="259"/>
      <c r="G6" s="259"/>
      <c r="H6" s="259"/>
      <c r="I6" s="259"/>
      <c r="J6" s="259"/>
      <c r="K6" s="255" t="s">
        <v>245</v>
      </c>
      <c r="L6" s="255"/>
      <c r="M6" s="255"/>
      <c r="N6" s="255"/>
      <c r="O6" s="10"/>
    </row>
    <row r="7" spans="1:15" ht="15.75" customHeight="1">
      <c r="A7" s="5"/>
      <c r="B7" s="67"/>
      <c r="C7" s="67"/>
      <c r="D7" s="256" t="s">
        <v>25</v>
      </c>
      <c r="E7" s="256"/>
      <c r="F7" s="256"/>
      <c r="G7" s="256"/>
      <c r="H7" s="256"/>
      <c r="I7" s="256"/>
      <c r="J7" s="256"/>
      <c r="K7" s="67"/>
      <c r="L7" s="67"/>
      <c r="M7" s="5"/>
      <c r="N7" s="5"/>
      <c r="O7" s="9"/>
    </row>
    <row r="8" spans="1:15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47.25" customHeight="1">
      <c r="A9" s="5"/>
      <c r="B9" s="274" t="s">
        <v>35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5"/>
    </row>
    <row r="10" spans="1:15" ht="19.5" customHeight="1" thickBot="1">
      <c r="A10" s="5"/>
      <c r="B10" s="5"/>
      <c r="C10" s="12"/>
      <c r="D10" s="13"/>
      <c r="E10" s="106"/>
      <c r="F10" s="14"/>
      <c r="G10" s="14"/>
      <c r="H10" s="14"/>
      <c r="I10" s="15"/>
      <c r="J10" s="16"/>
      <c r="K10" s="16"/>
      <c r="L10" s="16"/>
      <c r="M10" s="16"/>
      <c r="N10" s="68"/>
      <c r="O10" s="5"/>
    </row>
    <row r="11" spans="2:14" ht="12.75" customHeight="1">
      <c r="B11" s="253" t="s">
        <v>4</v>
      </c>
      <c r="C11" s="233" t="s">
        <v>5</v>
      </c>
      <c r="D11" s="241" t="s">
        <v>6</v>
      </c>
      <c r="E11" s="243" t="s">
        <v>57</v>
      </c>
      <c r="F11" s="245" t="s">
        <v>7</v>
      </c>
      <c r="G11" s="243" t="s">
        <v>8</v>
      </c>
      <c r="H11" s="241" t="s">
        <v>26</v>
      </c>
      <c r="I11" s="241"/>
      <c r="J11" s="241"/>
      <c r="K11" s="275" t="s">
        <v>62</v>
      </c>
      <c r="L11" s="270" t="s">
        <v>36</v>
      </c>
      <c r="M11" s="272" t="s">
        <v>28</v>
      </c>
      <c r="N11" s="263" t="s">
        <v>29</v>
      </c>
    </row>
    <row r="12" spans="2:14" ht="30" customHeight="1" thickBot="1">
      <c r="B12" s="254"/>
      <c r="C12" s="234"/>
      <c r="D12" s="242"/>
      <c r="E12" s="244"/>
      <c r="F12" s="246"/>
      <c r="G12" s="244"/>
      <c r="H12" s="17">
        <v>1</v>
      </c>
      <c r="I12" s="17">
        <v>2</v>
      </c>
      <c r="J12" s="17">
        <v>3</v>
      </c>
      <c r="K12" s="276"/>
      <c r="L12" s="271"/>
      <c r="M12" s="273"/>
      <c r="N12" s="264"/>
    </row>
    <row r="13" spans="1:15" s="129" customFormat="1" ht="21.75" customHeight="1">
      <c r="A13" s="127"/>
      <c r="B13" s="19">
        <f>B12+1</f>
        <v>1</v>
      </c>
      <c r="C13" s="139">
        <v>132</v>
      </c>
      <c r="D13" s="205" t="s">
        <v>21</v>
      </c>
      <c r="E13" s="20" t="s">
        <v>159</v>
      </c>
      <c r="F13" s="20" t="s">
        <v>160</v>
      </c>
      <c r="G13" s="22" t="s">
        <v>15</v>
      </c>
      <c r="H13" s="215">
        <v>1000</v>
      </c>
      <c r="I13" s="131">
        <v>1000</v>
      </c>
      <c r="J13" s="132">
        <v>1000</v>
      </c>
      <c r="K13" s="211">
        <f aca="true" t="shared" si="0" ref="K13:K24">SUM(H13:J13)</f>
        <v>3000</v>
      </c>
      <c r="L13" s="72">
        <v>1000</v>
      </c>
      <c r="M13" s="212">
        <f aca="true" t="shared" si="1" ref="M13:M24">SUM(K13:L13)</f>
        <v>4000</v>
      </c>
      <c r="N13" s="160">
        <f aca="true" t="shared" si="2" ref="N13:N24">RANK(M13,M$13:M$24)</f>
        <v>1</v>
      </c>
      <c r="O13" s="127"/>
    </row>
    <row r="14" spans="1:15" s="129" customFormat="1" ht="21.75" customHeight="1">
      <c r="A14" s="127"/>
      <c r="B14" s="21">
        <f aca="true" t="shared" si="3" ref="B14:B24">B13+1</f>
        <v>2</v>
      </c>
      <c r="C14" s="94">
        <v>157</v>
      </c>
      <c r="D14" s="99" t="s">
        <v>19</v>
      </c>
      <c r="E14" s="24" t="s">
        <v>161</v>
      </c>
      <c r="F14" s="24" t="s">
        <v>20</v>
      </c>
      <c r="G14" s="94" t="s">
        <v>15</v>
      </c>
      <c r="H14" s="72">
        <v>975</v>
      </c>
      <c r="I14" s="131">
        <v>1000</v>
      </c>
      <c r="J14" s="132">
        <v>1000</v>
      </c>
      <c r="K14" s="145">
        <f t="shared" si="0"/>
        <v>2975</v>
      </c>
      <c r="L14" s="72">
        <v>997</v>
      </c>
      <c r="M14" s="166">
        <f t="shared" si="1"/>
        <v>3972</v>
      </c>
      <c r="N14" s="162">
        <f t="shared" si="2"/>
        <v>2</v>
      </c>
      <c r="O14" s="127"/>
    </row>
    <row r="15" spans="1:15" s="129" customFormat="1" ht="21.75" customHeight="1">
      <c r="A15" s="127"/>
      <c r="B15" s="21">
        <f t="shared" si="3"/>
        <v>3</v>
      </c>
      <c r="C15" s="94">
        <v>175</v>
      </c>
      <c r="D15" s="34" t="s">
        <v>173</v>
      </c>
      <c r="E15" s="24" t="s">
        <v>174</v>
      </c>
      <c r="F15" s="24" t="s">
        <v>175</v>
      </c>
      <c r="G15" s="22" t="s">
        <v>15</v>
      </c>
      <c r="H15" s="130">
        <v>1000</v>
      </c>
      <c r="I15" s="133">
        <v>969</v>
      </c>
      <c r="J15" s="134">
        <v>975</v>
      </c>
      <c r="K15" s="145">
        <f t="shared" si="0"/>
        <v>2944</v>
      </c>
      <c r="L15" s="72">
        <v>780</v>
      </c>
      <c r="M15" s="166">
        <f t="shared" si="1"/>
        <v>3724</v>
      </c>
      <c r="N15" s="162">
        <f t="shared" si="2"/>
        <v>3</v>
      </c>
      <c r="O15" s="127"/>
    </row>
    <row r="16" spans="1:15" s="126" customFormat="1" ht="21.75" customHeight="1">
      <c r="A16" s="125"/>
      <c r="B16" s="21">
        <f t="shared" si="3"/>
        <v>4</v>
      </c>
      <c r="C16" s="94">
        <v>120</v>
      </c>
      <c r="D16" s="23" t="s">
        <v>48</v>
      </c>
      <c r="E16" s="24" t="s">
        <v>152</v>
      </c>
      <c r="F16" s="24" t="s">
        <v>49</v>
      </c>
      <c r="G16" s="22" t="s">
        <v>15</v>
      </c>
      <c r="H16" s="72">
        <v>968</v>
      </c>
      <c r="I16" s="133">
        <v>771</v>
      </c>
      <c r="J16" s="134">
        <v>989</v>
      </c>
      <c r="K16" s="145">
        <f t="shared" si="0"/>
        <v>2728</v>
      </c>
      <c r="L16" s="72">
        <v>845</v>
      </c>
      <c r="M16" s="166">
        <f t="shared" si="1"/>
        <v>3573</v>
      </c>
      <c r="N16" s="163">
        <f t="shared" si="2"/>
        <v>4</v>
      </c>
      <c r="O16" s="125"/>
    </row>
    <row r="17" spans="1:15" s="126" customFormat="1" ht="21.75" customHeight="1">
      <c r="A17" s="125"/>
      <c r="B17" s="21">
        <f t="shared" si="3"/>
        <v>5</v>
      </c>
      <c r="C17" s="94">
        <v>186</v>
      </c>
      <c r="D17" s="79" t="s">
        <v>143</v>
      </c>
      <c r="E17" s="80" t="s">
        <v>144</v>
      </c>
      <c r="F17" s="80" t="s">
        <v>145</v>
      </c>
      <c r="G17" s="22" t="s">
        <v>15</v>
      </c>
      <c r="H17" s="72">
        <v>965</v>
      </c>
      <c r="I17" s="133">
        <v>973</v>
      </c>
      <c r="J17" s="132">
        <v>1000</v>
      </c>
      <c r="K17" s="145">
        <f t="shared" si="0"/>
        <v>2938</v>
      </c>
      <c r="L17" s="72">
        <v>526</v>
      </c>
      <c r="M17" s="166">
        <f t="shared" si="1"/>
        <v>3464</v>
      </c>
      <c r="N17" s="163">
        <f t="shared" si="2"/>
        <v>5</v>
      </c>
      <c r="O17" s="125"/>
    </row>
    <row r="18" spans="1:16" s="126" customFormat="1" ht="21.75" customHeight="1">
      <c r="A18" s="125"/>
      <c r="B18" s="21">
        <f t="shared" si="3"/>
        <v>6</v>
      </c>
      <c r="C18" s="94">
        <v>189</v>
      </c>
      <c r="D18" s="34" t="s">
        <v>67</v>
      </c>
      <c r="E18" s="24" t="s">
        <v>162</v>
      </c>
      <c r="F18" s="24" t="s">
        <v>69</v>
      </c>
      <c r="G18" s="179" t="s">
        <v>68</v>
      </c>
      <c r="H18" s="72">
        <v>796</v>
      </c>
      <c r="I18" s="135">
        <v>969</v>
      </c>
      <c r="J18" s="136">
        <v>776</v>
      </c>
      <c r="K18" s="145">
        <f t="shared" si="0"/>
        <v>2541</v>
      </c>
      <c r="L18" s="72"/>
      <c r="M18" s="166">
        <f t="shared" si="1"/>
        <v>2541</v>
      </c>
      <c r="N18" s="163">
        <f t="shared" si="2"/>
        <v>6</v>
      </c>
      <c r="O18" s="125"/>
      <c r="P18" s="41"/>
    </row>
    <row r="19" spans="1:15" s="126" customFormat="1" ht="21.75" customHeight="1">
      <c r="A19" s="125"/>
      <c r="B19" s="21">
        <f t="shared" si="3"/>
        <v>7</v>
      </c>
      <c r="C19" s="94">
        <v>100</v>
      </c>
      <c r="D19" s="176" t="s">
        <v>105</v>
      </c>
      <c r="E19" s="168"/>
      <c r="F19" s="169">
        <v>123</v>
      </c>
      <c r="G19" s="22" t="s">
        <v>15</v>
      </c>
      <c r="H19" s="72">
        <v>910</v>
      </c>
      <c r="I19" s="133">
        <v>741</v>
      </c>
      <c r="J19" s="134">
        <v>768</v>
      </c>
      <c r="K19" s="145">
        <f t="shared" si="0"/>
        <v>2419</v>
      </c>
      <c r="L19" s="133"/>
      <c r="M19" s="166">
        <f t="shared" si="1"/>
        <v>2419</v>
      </c>
      <c r="N19" s="163">
        <f t="shared" si="2"/>
        <v>7</v>
      </c>
      <c r="O19" s="125"/>
    </row>
    <row r="20" spans="1:15" s="126" customFormat="1" ht="21.75" customHeight="1">
      <c r="A20" s="125"/>
      <c r="B20" s="21">
        <f t="shared" si="3"/>
        <v>8</v>
      </c>
      <c r="C20" s="94">
        <v>101</v>
      </c>
      <c r="D20" s="23" t="s">
        <v>113</v>
      </c>
      <c r="E20" s="30"/>
      <c r="F20" s="30" t="s">
        <v>114</v>
      </c>
      <c r="G20" s="22" t="s">
        <v>15</v>
      </c>
      <c r="H20" s="216" t="s">
        <v>268</v>
      </c>
      <c r="I20" s="133">
        <v>936</v>
      </c>
      <c r="J20" s="134">
        <v>941</v>
      </c>
      <c r="K20" s="145">
        <f t="shared" si="0"/>
        <v>1877</v>
      </c>
      <c r="L20" s="133"/>
      <c r="M20" s="166">
        <f t="shared" si="1"/>
        <v>1877</v>
      </c>
      <c r="N20" s="163">
        <f t="shared" si="2"/>
        <v>8</v>
      </c>
      <c r="O20" s="125"/>
    </row>
    <row r="21" spans="1:15" s="126" customFormat="1" ht="21.75" customHeight="1">
      <c r="A21" s="125"/>
      <c r="B21" s="21">
        <f t="shared" si="3"/>
        <v>9</v>
      </c>
      <c r="C21" s="94">
        <v>114</v>
      </c>
      <c r="D21" s="79" t="s">
        <v>163</v>
      </c>
      <c r="E21" s="80" t="s">
        <v>164</v>
      </c>
      <c r="F21" s="80" t="s">
        <v>55</v>
      </c>
      <c r="G21" s="22" t="s">
        <v>15</v>
      </c>
      <c r="H21" s="72">
        <v>669</v>
      </c>
      <c r="I21" s="216" t="s">
        <v>268</v>
      </c>
      <c r="J21" s="136">
        <v>744</v>
      </c>
      <c r="K21" s="145">
        <f t="shared" si="0"/>
        <v>1413</v>
      </c>
      <c r="L21" s="72"/>
      <c r="M21" s="166">
        <f t="shared" si="1"/>
        <v>1413</v>
      </c>
      <c r="N21" s="163">
        <f t="shared" si="2"/>
        <v>9</v>
      </c>
      <c r="O21" s="125"/>
    </row>
    <row r="22" spans="1:15" s="126" customFormat="1" ht="21.75" customHeight="1">
      <c r="A22" s="125"/>
      <c r="B22" s="21">
        <f t="shared" si="3"/>
        <v>10</v>
      </c>
      <c r="C22" s="94">
        <v>105</v>
      </c>
      <c r="D22" s="23" t="s">
        <v>118</v>
      </c>
      <c r="E22" s="30" t="s">
        <v>119</v>
      </c>
      <c r="F22" s="30" t="s">
        <v>120</v>
      </c>
      <c r="G22" s="31" t="s">
        <v>121</v>
      </c>
      <c r="H22" s="72">
        <v>524</v>
      </c>
      <c r="I22" s="218">
        <v>576</v>
      </c>
      <c r="J22" s="220" t="s">
        <v>268</v>
      </c>
      <c r="K22" s="145">
        <f t="shared" si="0"/>
        <v>1100</v>
      </c>
      <c r="L22" s="133"/>
      <c r="M22" s="166">
        <f t="shared" si="1"/>
        <v>1100</v>
      </c>
      <c r="N22" s="163">
        <f t="shared" si="2"/>
        <v>10</v>
      </c>
      <c r="O22" s="125"/>
    </row>
    <row r="23" spans="1:15" s="126" customFormat="1" ht="21.75" customHeight="1">
      <c r="A23" s="125"/>
      <c r="B23" s="21">
        <f t="shared" si="3"/>
        <v>11</v>
      </c>
      <c r="C23" s="94">
        <v>107</v>
      </c>
      <c r="D23" s="23" t="s">
        <v>125</v>
      </c>
      <c r="E23" s="30" t="s">
        <v>126</v>
      </c>
      <c r="F23" s="30" t="s">
        <v>127</v>
      </c>
      <c r="G23" s="31" t="s">
        <v>121</v>
      </c>
      <c r="H23" s="72">
        <v>703</v>
      </c>
      <c r="I23" s="216" t="s">
        <v>268</v>
      </c>
      <c r="J23" s="220" t="s">
        <v>268</v>
      </c>
      <c r="K23" s="145">
        <f t="shared" si="0"/>
        <v>703</v>
      </c>
      <c r="L23" s="133"/>
      <c r="M23" s="166">
        <f t="shared" si="1"/>
        <v>703</v>
      </c>
      <c r="N23" s="213">
        <f t="shared" si="2"/>
        <v>11</v>
      </c>
      <c r="O23" s="125"/>
    </row>
    <row r="24" spans="2:14" ht="21.75" customHeight="1" thickBot="1">
      <c r="B24" s="28">
        <f t="shared" si="3"/>
        <v>12</v>
      </c>
      <c r="C24" s="143">
        <v>106</v>
      </c>
      <c r="D24" s="32" t="s">
        <v>122</v>
      </c>
      <c r="E24" s="29" t="s">
        <v>123</v>
      </c>
      <c r="F24" s="29" t="s">
        <v>124</v>
      </c>
      <c r="G24" s="38" t="s">
        <v>121</v>
      </c>
      <c r="H24" s="217" t="s">
        <v>268</v>
      </c>
      <c r="I24" s="219">
        <v>533</v>
      </c>
      <c r="J24" s="217" t="s">
        <v>268</v>
      </c>
      <c r="K24" s="208">
        <f t="shared" si="0"/>
        <v>533</v>
      </c>
      <c r="L24" s="207"/>
      <c r="M24" s="209">
        <f t="shared" si="1"/>
        <v>533</v>
      </c>
      <c r="N24" s="210">
        <f t="shared" si="2"/>
        <v>12</v>
      </c>
    </row>
    <row r="25" spans="13:14" ht="15.75">
      <c r="M25" s="50"/>
      <c r="N25" s="50"/>
    </row>
    <row r="26" spans="13:14" ht="15.75">
      <c r="M26" s="50"/>
      <c r="N26" s="50"/>
    </row>
    <row r="27" spans="13:14" ht="15.75">
      <c r="M27" s="50"/>
      <c r="N27" s="50"/>
    </row>
    <row r="28" spans="3:14" ht="13.5" customHeight="1">
      <c r="C28" s="1"/>
      <c r="I28" s="48"/>
      <c r="J28" s="49" t="s">
        <v>22</v>
      </c>
      <c r="K28" s="49"/>
      <c r="L28" s="50"/>
      <c r="M28" s="50"/>
      <c r="N28" s="1"/>
    </row>
    <row r="29" spans="1:16" ht="14.25" customHeight="1">
      <c r="A29" s="248" t="s">
        <v>94</v>
      </c>
      <c r="B29" s="249"/>
      <c r="C29" s="249"/>
      <c r="D29" s="249"/>
      <c r="E29" s="249"/>
      <c r="F29" s="249"/>
      <c r="G29" s="249"/>
      <c r="I29" s="2"/>
      <c r="L29" s="27"/>
      <c r="N29" s="1"/>
      <c r="P29" s="1"/>
    </row>
    <row r="30" spans="1:16" ht="14.25" customHeight="1">
      <c r="A30" s="51"/>
      <c r="B30" s="52"/>
      <c r="C30" s="4"/>
      <c r="D30" s="4"/>
      <c r="E30" s="4"/>
      <c r="F30" s="53"/>
      <c r="H30" s="251" t="s">
        <v>266</v>
      </c>
      <c r="I30" s="249"/>
      <c r="J30" s="249"/>
      <c r="K30" s="249"/>
      <c r="L30" s="249"/>
      <c r="M30" s="249"/>
      <c r="N30" s="249"/>
      <c r="O30" s="249"/>
      <c r="P30" s="249"/>
    </row>
    <row r="31" spans="1:16" ht="14.25" customHeight="1">
      <c r="A31" s="250" t="s">
        <v>89</v>
      </c>
      <c r="B31" s="249"/>
      <c r="C31" s="249"/>
      <c r="D31" s="249"/>
      <c r="E31" s="249"/>
      <c r="F31" s="249"/>
      <c r="G31" s="249"/>
      <c r="J31" s="2"/>
      <c r="M31" s="27"/>
      <c r="P31" s="1"/>
    </row>
    <row r="32" spans="1:16" ht="14.25" customHeight="1">
      <c r="A32" s="55"/>
      <c r="B32" s="56"/>
      <c r="C32" s="57"/>
      <c r="D32" s="57"/>
      <c r="E32" s="57"/>
      <c r="F32" s="58"/>
      <c r="H32" s="251" t="s">
        <v>267</v>
      </c>
      <c r="I32" s="249"/>
      <c r="J32" s="249"/>
      <c r="K32" s="249"/>
      <c r="L32" s="249"/>
      <c r="M32" s="249"/>
      <c r="N32" s="249"/>
      <c r="O32" s="249"/>
      <c r="P32" s="249"/>
    </row>
    <row r="33" spans="1:16" ht="14.25" customHeight="1">
      <c r="A33" s="248" t="s">
        <v>90</v>
      </c>
      <c r="B33" s="249"/>
      <c r="C33" s="249"/>
      <c r="D33" s="249"/>
      <c r="E33" s="249"/>
      <c r="F33" s="249"/>
      <c r="G33" s="249"/>
      <c r="I33" s="53"/>
      <c r="J33" s="2"/>
      <c r="M33" s="27"/>
      <c r="P33" s="1"/>
    </row>
    <row r="34" spans="3:16" ht="14.25" customHeight="1">
      <c r="C34" s="59"/>
      <c r="D34" s="60"/>
      <c r="E34" s="60"/>
      <c r="F34" s="2"/>
      <c r="G34" s="2"/>
      <c r="H34" s="250" t="s">
        <v>228</v>
      </c>
      <c r="I34" s="252"/>
      <c r="J34" s="252"/>
      <c r="K34" s="252"/>
      <c r="L34" s="252"/>
      <c r="M34" s="252"/>
      <c r="N34" s="252"/>
      <c r="O34" s="252"/>
      <c r="P34" s="252"/>
    </row>
    <row r="42" spans="12:14" ht="12.75">
      <c r="L42" s="82"/>
      <c r="M42" s="82"/>
      <c r="N42" s="82"/>
    </row>
    <row r="43" spans="12:14" ht="12.75">
      <c r="L43" s="82"/>
      <c r="M43" s="82"/>
      <c r="N43" s="82"/>
    </row>
    <row r="44" spans="12:14" ht="12.75">
      <c r="L44" s="82"/>
      <c r="M44" s="82"/>
      <c r="N44" s="82"/>
    </row>
    <row r="45" spans="12:14" ht="12.75">
      <c r="L45" s="82"/>
      <c r="M45" s="82"/>
      <c r="N45" s="82"/>
    </row>
    <row r="46" spans="12:14" ht="12.75">
      <c r="L46" s="82"/>
      <c r="M46" s="82"/>
      <c r="N46" s="82"/>
    </row>
    <row r="47" spans="12:14" ht="12.75">
      <c r="L47" s="82"/>
      <c r="M47" s="82"/>
      <c r="N47" s="82"/>
    </row>
    <row r="48" spans="1:14" ht="12.75">
      <c r="A48" s="27"/>
      <c r="L48" s="82"/>
      <c r="M48" s="82"/>
      <c r="N48" s="82"/>
    </row>
    <row r="49" spans="1:14" ht="12.75">
      <c r="A49" s="27"/>
      <c r="L49" s="82"/>
      <c r="M49" s="82"/>
      <c r="N49" s="82"/>
    </row>
    <row r="50" spans="1:14" ht="12.75">
      <c r="A50" s="27"/>
      <c r="L50" s="82"/>
      <c r="M50" s="82"/>
      <c r="N50" s="82"/>
    </row>
    <row r="51" spans="1:14" ht="12.75">
      <c r="A51" s="27"/>
      <c r="L51" s="82"/>
      <c r="M51" s="82"/>
      <c r="N51" s="82"/>
    </row>
    <row r="52" spans="1:14" ht="12.75">
      <c r="A52" s="27"/>
      <c r="L52" s="82"/>
      <c r="M52" s="82"/>
      <c r="N52" s="82"/>
    </row>
    <row r="53" spans="1:14" ht="12.75">
      <c r="A53" s="27"/>
      <c r="L53" s="82"/>
      <c r="M53" s="82"/>
      <c r="N53" s="82"/>
    </row>
    <row r="54" spans="1:14" ht="12.75">
      <c r="A54" s="27"/>
      <c r="L54" s="82"/>
      <c r="M54" s="82"/>
      <c r="N54" s="82"/>
    </row>
    <row r="55" spans="12:14" ht="12.75">
      <c r="L55" s="82"/>
      <c r="M55" s="82"/>
      <c r="N55" s="82"/>
    </row>
    <row r="56" spans="1:14" ht="12.75">
      <c r="A56" s="27"/>
      <c r="L56" s="82"/>
      <c r="M56" s="82"/>
      <c r="N56" s="82"/>
    </row>
    <row r="57" spans="1:14" ht="12.75">
      <c r="A57" s="27"/>
      <c r="L57" s="82"/>
      <c r="M57" s="82"/>
      <c r="N57" s="82"/>
    </row>
    <row r="58" spans="1:14" ht="12.75">
      <c r="A58" s="27"/>
      <c r="L58" s="82"/>
      <c r="M58" s="82"/>
      <c r="N58" s="82"/>
    </row>
    <row r="59" spans="1:14" ht="12.75">
      <c r="A59" s="27"/>
      <c r="L59" s="82"/>
      <c r="M59" s="82"/>
      <c r="N59" s="82"/>
    </row>
    <row r="60" spans="1:14" ht="12.75">
      <c r="A60" s="27"/>
      <c r="L60" s="82"/>
      <c r="M60" s="82"/>
      <c r="N60" s="82"/>
    </row>
    <row r="61" spans="1:14" ht="12.75">
      <c r="A61" s="27"/>
      <c r="L61" s="82"/>
      <c r="M61" s="82"/>
      <c r="N61" s="82"/>
    </row>
    <row r="62" ht="12.75">
      <c r="A62" s="27"/>
    </row>
    <row r="63" ht="12.75">
      <c r="M63" s="27"/>
    </row>
    <row r="64" ht="12.75">
      <c r="M64" s="27"/>
    </row>
    <row r="65" ht="12.75">
      <c r="M65" s="27"/>
    </row>
    <row r="66" ht="12.75">
      <c r="M66" s="27"/>
    </row>
    <row r="67" ht="15.75">
      <c r="M67" s="4"/>
    </row>
    <row r="68" ht="12.75">
      <c r="M68" s="27"/>
    </row>
    <row r="69" ht="12.75">
      <c r="M69" s="27"/>
    </row>
  </sheetData>
  <sheetProtection/>
  <mergeCells count="29">
    <mergeCell ref="A29:G29"/>
    <mergeCell ref="A31:G31"/>
    <mergeCell ref="A33:G33"/>
    <mergeCell ref="H30:P30"/>
    <mergeCell ref="H32:P32"/>
    <mergeCell ref="H34:P34"/>
    <mergeCell ref="B11:B12"/>
    <mergeCell ref="C11:C12"/>
    <mergeCell ref="D11:D12"/>
    <mergeCell ref="F11:F12"/>
    <mergeCell ref="G11:G12"/>
    <mergeCell ref="H11:J11"/>
    <mergeCell ref="D1:J1"/>
    <mergeCell ref="K1:M1"/>
    <mergeCell ref="D2:J2"/>
    <mergeCell ref="K2:M2"/>
    <mergeCell ref="D3:J3"/>
    <mergeCell ref="D4:J4"/>
    <mergeCell ref="K4:M4"/>
    <mergeCell ref="B9:N9"/>
    <mergeCell ref="K5:N5"/>
    <mergeCell ref="D6:J6"/>
    <mergeCell ref="K6:N6"/>
    <mergeCell ref="D7:J7"/>
    <mergeCell ref="L11:L12"/>
    <mergeCell ref="M11:M12"/>
    <mergeCell ref="N11:N12"/>
    <mergeCell ref="K11:K12"/>
    <mergeCell ref="E11:E12"/>
  </mergeCells>
  <conditionalFormatting sqref="P18 H15:H18 H21">
    <cfRule type="cellIs" priority="6" dxfId="1" operator="equal" stopIfTrue="1">
      <formula>1000</formula>
    </cfRule>
  </conditionalFormatting>
  <printOptions/>
  <pageMargins left="0.42" right="0.1968503937007874" top="0.95" bottom="0.3937007874015748" header="0" footer="0"/>
  <pageSetup fitToHeight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tabColor indexed="15"/>
  </sheetPr>
  <dimension ref="A1:Q97"/>
  <sheetViews>
    <sheetView zoomScaleSheetLayoutView="100" zoomScalePageLayoutView="0" workbookViewId="0" topLeftCell="A79">
      <selection activeCell="L31" activeCellId="3" sqref="Q19 Q35 Q35 L31"/>
    </sheetView>
  </sheetViews>
  <sheetFormatPr defaultColWidth="9.140625" defaultRowHeight="12.75"/>
  <cols>
    <col min="1" max="1" width="4.00390625" style="47" customWidth="1"/>
    <col min="2" max="2" width="4.140625" style="1" customWidth="1"/>
    <col min="3" max="3" width="4.8515625" style="1" customWidth="1"/>
    <col min="4" max="4" width="29.00390625" style="1" customWidth="1"/>
    <col min="5" max="5" width="7.421875" style="1" customWidth="1"/>
    <col min="6" max="6" width="9.28125" style="1" customWidth="1"/>
    <col min="7" max="7" width="10.140625" style="1" customWidth="1"/>
    <col min="8" max="8" width="12.00390625" style="1" customWidth="1"/>
    <col min="9" max="9" width="8.57421875" style="1" customWidth="1"/>
    <col min="10" max="11" width="7.28125" style="1" customWidth="1"/>
    <col min="12" max="12" width="7.57421875" style="1" customWidth="1"/>
    <col min="13" max="14" width="8.8515625" style="1" customWidth="1"/>
    <col min="15" max="15" width="8.28125" style="27" customWidth="1"/>
    <col min="16" max="16" width="9.7109375" style="27" customWidth="1"/>
  </cols>
  <sheetData>
    <row r="1" spans="1:16" ht="13.5" customHeight="1">
      <c r="A1" s="5"/>
      <c r="B1" s="63"/>
      <c r="C1" s="63"/>
      <c r="D1" s="259" t="s">
        <v>64</v>
      </c>
      <c r="E1" s="259"/>
      <c r="F1" s="259"/>
      <c r="G1" s="259"/>
      <c r="H1" s="259"/>
      <c r="I1" s="259"/>
      <c r="J1" s="259"/>
      <c r="K1" s="255" t="s">
        <v>104</v>
      </c>
      <c r="L1" s="255"/>
      <c r="M1" s="255"/>
      <c r="N1" s="11"/>
      <c r="O1" s="5"/>
      <c r="P1" s="6"/>
    </row>
    <row r="2" spans="1:16" ht="13.5" customHeight="1">
      <c r="A2" s="5"/>
      <c r="B2" s="64"/>
      <c r="C2" s="64"/>
      <c r="D2" s="232"/>
      <c r="E2" s="232"/>
      <c r="F2" s="232"/>
      <c r="G2" s="232"/>
      <c r="H2" s="232"/>
      <c r="I2" s="232"/>
      <c r="J2" s="232"/>
      <c r="K2" s="255" t="s">
        <v>249</v>
      </c>
      <c r="L2" s="255"/>
      <c r="M2" s="255"/>
      <c r="N2" s="11"/>
      <c r="O2" s="5"/>
      <c r="P2" s="8"/>
    </row>
    <row r="3" spans="1:16" ht="13.5" customHeight="1">
      <c r="A3" s="5"/>
      <c r="B3" s="65"/>
      <c r="C3" s="65"/>
      <c r="D3" s="266" t="s">
        <v>99</v>
      </c>
      <c r="E3" s="266"/>
      <c r="F3" s="266"/>
      <c r="G3" s="266"/>
      <c r="H3" s="266"/>
      <c r="I3" s="266"/>
      <c r="J3" s="266"/>
      <c r="K3" s="65"/>
      <c r="L3" s="5"/>
      <c r="M3" s="5"/>
      <c r="N3" s="5"/>
      <c r="O3" s="5"/>
      <c r="P3" s="9"/>
    </row>
    <row r="4" spans="1:16" ht="13.5" customHeight="1">
      <c r="A4" s="5"/>
      <c r="B4" s="11"/>
      <c r="C4" s="11"/>
      <c r="D4" s="247" t="s">
        <v>101</v>
      </c>
      <c r="E4" s="247"/>
      <c r="F4" s="247"/>
      <c r="G4" s="247"/>
      <c r="H4" s="247"/>
      <c r="I4" s="247"/>
      <c r="J4" s="247"/>
      <c r="K4" s="258" t="s">
        <v>23</v>
      </c>
      <c r="L4" s="258"/>
      <c r="M4" s="258"/>
      <c r="N4" s="5"/>
      <c r="O4" s="5"/>
      <c r="P4" s="10"/>
    </row>
    <row r="5" spans="1:16" ht="13.5" customHeight="1">
      <c r="A5" s="5"/>
      <c r="B5" s="53"/>
      <c r="C5" s="53"/>
      <c r="D5" s="53"/>
      <c r="E5" s="53"/>
      <c r="F5" s="53"/>
      <c r="G5" s="53"/>
      <c r="H5" s="53"/>
      <c r="I5" s="53"/>
      <c r="J5" s="53"/>
      <c r="K5" s="255" t="s">
        <v>244</v>
      </c>
      <c r="L5" s="255"/>
      <c r="M5" s="255"/>
      <c r="N5" s="255"/>
      <c r="O5" s="11"/>
      <c r="P5" s="10"/>
    </row>
    <row r="6" spans="1:16" ht="13.5" customHeight="1">
      <c r="A6" s="5"/>
      <c r="B6" s="66"/>
      <c r="C6" s="66"/>
      <c r="D6" s="259" t="s">
        <v>24</v>
      </c>
      <c r="E6" s="259"/>
      <c r="F6" s="259"/>
      <c r="G6" s="259"/>
      <c r="H6" s="259"/>
      <c r="I6" s="259"/>
      <c r="J6" s="259"/>
      <c r="K6" s="255" t="s">
        <v>245</v>
      </c>
      <c r="L6" s="255"/>
      <c r="M6" s="255"/>
      <c r="N6" s="255"/>
      <c r="O6" s="5"/>
      <c r="P6" s="10"/>
    </row>
    <row r="7" spans="1:16" ht="15.75" customHeight="1">
      <c r="A7" s="5"/>
      <c r="B7" s="67"/>
      <c r="C7" s="67"/>
      <c r="D7" s="256" t="s">
        <v>25</v>
      </c>
      <c r="E7" s="256"/>
      <c r="F7" s="256"/>
      <c r="G7" s="256"/>
      <c r="H7" s="256"/>
      <c r="I7" s="256"/>
      <c r="J7" s="256"/>
      <c r="K7" s="67"/>
      <c r="L7" s="67"/>
      <c r="M7" s="5"/>
      <c r="N7" s="5"/>
      <c r="O7" s="67"/>
      <c r="P7" s="9"/>
    </row>
    <row r="8" spans="1:16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2.5" customHeight="1">
      <c r="A9" s="5"/>
      <c r="B9" s="257" t="s">
        <v>37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5"/>
      <c r="P9" s="5"/>
    </row>
    <row r="10" spans="1:16" ht="25.5">
      <c r="A10" s="83"/>
      <c r="B10" s="83"/>
      <c r="C10" s="5"/>
      <c r="D10" s="84"/>
      <c r="E10" s="84"/>
      <c r="F10" s="277"/>
      <c r="G10" s="277"/>
      <c r="H10" s="83"/>
      <c r="I10" s="83"/>
      <c r="J10" s="83"/>
      <c r="K10" s="83"/>
      <c r="L10" s="83"/>
      <c r="M10" s="83"/>
      <c r="N10" s="83"/>
      <c r="O10" s="83"/>
      <c r="P10" s="83"/>
    </row>
    <row r="11" spans="1:16" ht="25.5">
      <c r="A11" s="83"/>
      <c r="B11" s="83"/>
      <c r="C11" s="5"/>
      <c r="D11" s="84"/>
      <c r="E11" s="84"/>
      <c r="F11" s="277" t="s">
        <v>38</v>
      </c>
      <c r="G11" s="277"/>
      <c r="H11" s="83"/>
      <c r="I11" s="83"/>
      <c r="J11" s="83"/>
      <c r="K11" s="83"/>
      <c r="L11" s="83"/>
      <c r="M11" s="83"/>
      <c r="N11" s="83"/>
      <c r="O11" s="83"/>
      <c r="P11" s="83"/>
    </row>
    <row r="12" spans="1:16" ht="19.5" thickBot="1">
      <c r="A12" s="5"/>
      <c r="B12" s="86" t="s">
        <v>39</v>
      </c>
      <c r="C12" s="14"/>
      <c r="D12" s="14"/>
      <c r="E12" s="14"/>
      <c r="F12" s="14"/>
      <c r="G12" s="15"/>
      <c r="H12" s="16"/>
      <c r="I12" s="16"/>
      <c r="J12" s="16"/>
      <c r="K12" s="16"/>
      <c r="L12" s="16"/>
      <c r="M12" s="16"/>
      <c r="N12" s="16"/>
      <c r="O12" s="68"/>
      <c r="P12" s="87"/>
    </row>
    <row r="13" spans="2:16" ht="13.5" customHeight="1">
      <c r="B13" s="253" t="s">
        <v>4</v>
      </c>
      <c r="C13" s="233" t="s">
        <v>5</v>
      </c>
      <c r="D13" s="278" t="s">
        <v>6</v>
      </c>
      <c r="E13" s="243" t="s">
        <v>57</v>
      </c>
      <c r="F13" s="245" t="s">
        <v>7</v>
      </c>
      <c r="G13" s="243" t="s">
        <v>8</v>
      </c>
      <c r="H13" s="243" t="s">
        <v>40</v>
      </c>
      <c r="I13" s="233" t="s">
        <v>41</v>
      </c>
      <c r="J13" s="233"/>
      <c r="K13" s="233" t="s">
        <v>42</v>
      </c>
      <c r="L13" s="233"/>
      <c r="M13" s="280" t="s">
        <v>28</v>
      </c>
      <c r="N13" s="282" t="s">
        <v>43</v>
      </c>
      <c r="O13" s="1"/>
      <c r="P13" s="1"/>
    </row>
    <row r="14" spans="2:16" ht="13.5" customHeight="1" thickBot="1">
      <c r="B14" s="254"/>
      <c r="C14" s="234"/>
      <c r="D14" s="279"/>
      <c r="E14" s="244"/>
      <c r="F14" s="246"/>
      <c r="G14" s="244"/>
      <c r="H14" s="244"/>
      <c r="I14" s="105" t="s">
        <v>70</v>
      </c>
      <c r="J14" s="105" t="s">
        <v>71</v>
      </c>
      <c r="K14" s="105" t="s">
        <v>72</v>
      </c>
      <c r="L14" s="105" t="s">
        <v>71</v>
      </c>
      <c r="M14" s="281"/>
      <c r="N14" s="283"/>
      <c r="O14" s="1"/>
      <c r="P14" s="1"/>
    </row>
    <row r="15" spans="1:16" ht="19.5" customHeight="1">
      <c r="A15" s="88"/>
      <c r="B15" s="19">
        <f aca="true" t="shared" si="0" ref="B15:B20">B14+1</f>
        <v>1</v>
      </c>
      <c r="C15" s="94">
        <v>100</v>
      </c>
      <c r="D15" s="176" t="s">
        <v>105</v>
      </c>
      <c r="E15" s="168"/>
      <c r="F15" s="169">
        <v>123</v>
      </c>
      <c r="G15" s="22" t="s">
        <v>15</v>
      </c>
      <c r="H15" s="94" t="s">
        <v>243</v>
      </c>
      <c r="I15" s="185" t="s">
        <v>61</v>
      </c>
      <c r="J15" s="142">
        <v>317</v>
      </c>
      <c r="K15" s="142">
        <v>1</v>
      </c>
      <c r="L15" s="142">
        <f aca="true" t="shared" si="1" ref="L15:L20">IF(K15&gt;10,0,-10*K15+110)</f>
        <v>100</v>
      </c>
      <c r="M15" s="186">
        <f aca="true" t="shared" si="2" ref="M15:M20">SUM(J15,L15)</f>
        <v>417</v>
      </c>
      <c r="N15" s="187">
        <f>INT(1000*(M15/MAX(M15:M20)))</f>
        <v>910</v>
      </c>
      <c r="O15" s="89"/>
      <c r="P15" s="89"/>
    </row>
    <row r="16" spans="1:16" ht="19.5" customHeight="1">
      <c r="A16" s="88"/>
      <c r="B16" s="21">
        <f t="shared" si="0"/>
        <v>2</v>
      </c>
      <c r="C16" s="94">
        <v>157</v>
      </c>
      <c r="D16" s="99" t="s">
        <v>19</v>
      </c>
      <c r="E16" s="24" t="s">
        <v>161</v>
      </c>
      <c r="F16" s="24" t="s">
        <v>20</v>
      </c>
      <c r="G16" s="94" t="s">
        <v>15</v>
      </c>
      <c r="H16" s="94">
        <v>2.4</v>
      </c>
      <c r="I16" s="107">
        <v>357</v>
      </c>
      <c r="J16" s="107">
        <v>357</v>
      </c>
      <c r="K16" s="94">
        <v>2</v>
      </c>
      <c r="L16" s="94">
        <f t="shared" si="1"/>
        <v>90</v>
      </c>
      <c r="M16" s="188">
        <f t="shared" si="2"/>
        <v>447</v>
      </c>
      <c r="N16" s="189">
        <f>INT(1000*(M16/MAX(M15:M20)))</f>
        <v>975</v>
      </c>
      <c r="O16" s="89"/>
      <c r="P16" s="89"/>
    </row>
    <row r="17" spans="1:16" ht="19.5" customHeight="1">
      <c r="A17" s="88"/>
      <c r="B17" s="21">
        <f t="shared" si="0"/>
        <v>3</v>
      </c>
      <c r="C17" s="94">
        <v>105</v>
      </c>
      <c r="D17" s="23" t="s">
        <v>118</v>
      </c>
      <c r="E17" s="30" t="s">
        <v>119</v>
      </c>
      <c r="F17" s="30" t="s">
        <v>120</v>
      </c>
      <c r="G17" s="31" t="s">
        <v>121</v>
      </c>
      <c r="H17" s="139" t="s">
        <v>227</v>
      </c>
      <c r="I17" s="107">
        <v>240</v>
      </c>
      <c r="J17" s="94">
        <v>240</v>
      </c>
      <c r="K17" s="94">
        <v>0</v>
      </c>
      <c r="L17" s="94">
        <v>0</v>
      </c>
      <c r="M17" s="188">
        <f t="shared" si="2"/>
        <v>240</v>
      </c>
      <c r="N17" s="189">
        <f>INT(1000*(M17/MAX(M15:M20)))</f>
        <v>524</v>
      </c>
      <c r="O17" s="89"/>
      <c r="P17" s="89"/>
    </row>
    <row r="18" spans="1:16" ht="19.5" customHeight="1">
      <c r="A18" s="88"/>
      <c r="B18" s="21">
        <f t="shared" si="0"/>
        <v>4</v>
      </c>
      <c r="C18" s="94">
        <v>186</v>
      </c>
      <c r="D18" s="79" t="s">
        <v>143</v>
      </c>
      <c r="E18" s="80" t="s">
        <v>144</v>
      </c>
      <c r="F18" s="80" t="s">
        <v>145</v>
      </c>
      <c r="G18" s="108" t="s">
        <v>15</v>
      </c>
      <c r="H18" s="94">
        <v>2.4</v>
      </c>
      <c r="I18" s="94">
        <v>352</v>
      </c>
      <c r="J18" s="94">
        <v>352</v>
      </c>
      <c r="K18" s="94">
        <v>2</v>
      </c>
      <c r="L18" s="94">
        <f t="shared" si="1"/>
        <v>90</v>
      </c>
      <c r="M18" s="188">
        <f t="shared" si="2"/>
        <v>442</v>
      </c>
      <c r="N18" s="189">
        <f>INT(1000*(M18/MAX(M15:M20)))</f>
        <v>965</v>
      </c>
      <c r="O18" s="89"/>
      <c r="P18" s="89"/>
    </row>
    <row r="19" spans="1:16" ht="19.5" customHeight="1">
      <c r="A19" s="88"/>
      <c r="B19" s="21">
        <f t="shared" si="0"/>
        <v>5</v>
      </c>
      <c r="C19" s="94">
        <v>101</v>
      </c>
      <c r="D19" s="23" t="s">
        <v>113</v>
      </c>
      <c r="E19" s="30"/>
      <c r="F19" s="30" t="s">
        <v>114</v>
      </c>
      <c r="G19" s="22" t="s">
        <v>15</v>
      </c>
      <c r="H19" s="94" t="s">
        <v>226</v>
      </c>
      <c r="I19" s="216" t="s">
        <v>268</v>
      </c>
      <c r="J19" s="94">
        <v>0</v>
      </c>
      <c r="K19" s="94">
        <v>0</v>
      </c>
      <c r="L19" s="94">
        <v>0</v>
      </c>
      <c r="M19" s="188">
        <f t="shared" si="2"/>
        <v>0</v>
      </c>
      <c r="N19" s="189">
        <f>INT(1000*(M19/MAX(M15:M20)))</f>
        <v>0</v>
      </c>
      <c r="O19" s="89"/>
      <c r="P19" s="89"/>
    </row>
    <row r="20" spans="1:16" ht="19.5" customHeight="1">
      <c r="A20" s="88"/>
      <c r="B20" s="21">
        <f t="shared" si="0"/>
        <v>6</v>
      </c>
      <c r="C20" s="94">
        <v>175</v>
      </c>
      <c r="D20" s="34" t="s">
        <v>173</v>
      </c>
      <c r="E20" s="24" t="s">
        <v>174</v>
      </c>
      <c r="F20" s="24" t="s">
        <v>175</v>
      </c>
      <c r="G20" s="22" t="s">
        <v>15</v>
      </c>
      <c r="H20" s="94">
        <v>2.4</v>
      </c>
      <c r="I20" s="94">
        <v>362</v>
      </c>
      <c r="J20" s="94">
        <v>358</v>
      </c>
      <c r="K20" s="94">
        <v>1</v>
      </c>
      <c r="L20" s="94">
        <f t="shared" si="1"/>
        <v>100</v>
      </c>
      <c r="M20" s="188">
        <f t="shared" si="2"/>
        <v>458</v>
      </c>
      <c r="N20" s="189">
        <f>INT(1000*(M20/MAX(M15:M20)))</f>
        <v>1000</v>
      </c>
      <c r="O20" s="89"/>
      <c r="P20" s="89"/>
    </row>
    <row r="21" spans="1:16" ht="15.75">
      <c r="A21" s="88"/>
      <c r="B21" s="41"/>
      <c r="C21" s="173"/>
      <c r="D21" s="182"/>
      <c r="E21" s="49"/>
      <c r="F21" s="91"/>
      <c r="G21" s="44"/>
      <c r="H21" s="173"/>
      <c r="I21" s="190"/>
      <c r="J21" s="173"/>
      <c r="K21" s="173"/>
      <c r="L21" s="173"/>
      <c r="M21" s="41"/>
      <c r="N21" s="93"/>
      <c r="O21" s="89"/>
      <c r="P21" s="89"/>
    </row>
    <row r="22" spans="1:16" ht="19.5" thickBot="1">
      <c r="A22" s="27"/>
      <c r="B22" s="86" t="s">
        <v>44</v>
      </c>
      <c r="C22" s="14"/>
      <c r="D22" s="14"/>
      <c r="E22" s="14"/>
      <c r="F22" s="14"/>
      <c r="G22" s="15"/>
      <c r="H22" s="16"/>
      <c r="I22" s="16"/>
      <c r="J22" s="16"/>
      <c r="K22" s="16"/>
      <c r="L22" s="16"/>
      <c r="M22" s="16"/>
      <c r="N22" s="16"/>
      <c r="O22" s="68"/>
      <c r="P22" s="87"/>
    </row>
    <row r="23" spans="2:16" ht="13.5" customHeight="1">
      <c r="B23" s="253" t="s">
        <v>4</v>
      </c>
      <c r="C23" s="233" t="s">
        <v>5</v>
      </c>
      <c r="D23" s="278" t="s">
        <v>6</v>
      </c>
      <c r="E23" s="243" t="s">
        <v>57</v>
      </c>
      <c r="F23" s="245" t="s">
        <v>7</v>
      </c>
      <c r="G23" s="243" t="s">
        <v>8</v>
      </c>
      <c r="H23" s="243" t="s">
        <v>40</v>
      </c>
      <c r="I23" s="233" t="s">
        <v>41</v>
      </c>
      <c r="J23" s="233"/>
      <c r="K23" s="233" t="s">
        <v>42</v>
      </c>
      <c r="L23" s="233"/>
      <c r="M23" s="280" t="s">
        <v>28</v>
      </c>
      <c r="N23" s="282" t="s">
        <v>43</v>
      </c>
      <c r="O23" s="1"/>
      <c r="P23" s="1"/>
    </row>
    <row r="24" spans="2:16" ht="13.5" customHeight="1" thickBot="1">
      <c r="B24" s="254"/>
      <c r="C24" s="234"/>
      <c r="D24" s="279"/>
      <c r="E24" s="244"/>
      <c r="F24" s="246"/>
      <c r="G24" s="244"/>
      <c r="H24" s="244"/>
      <c r="I24" s="105" t="s">
        <v>70</v>
      </c>
      <c r="J24" s="105" t="s">
        <v>71</v>
      </c>
      <c r="K24" s="105" t="s">
        <v>72</v>
      </c>
      <c r="L24" s="105" t="s">
        <v>71</v>
      </c>
      <c r="M24" s="281"/>
      <c r="N24" s="283"/>
      <c r="O24" s="1"/>
      <c r="P24" s="1"/>
    </row>
    <row r="25" spans="1:16" ht="19.5" customHeight="1" thickBot="1">
      <c r="A25" s="88"/>
      <c r="B25" s="19">
        <f aca="true" t="shared" si="3" ref="B25:B30">B24+1</f>
        <v>1</v>
      </c>
      <c r="C25" s="94">
        <v>132</v>
      </c>
      <c r="D25" s="34" t="s">
        <v>21</v>
      </c>
      <c r="E25" s="24" t="s">
        <v>159</v>
      </c>
      <c r="F25" s="24" t="s">
        <v>225</v>
      </c>
      <c r="G25" s="22" t="s">
        <v>15</v>
      </c>
      <c r="H25" s="94">
        <v>2.4</v>
      </c>
      <c r="I25" s="144">
        <v>358</v>
      </c>
      <c r="J25" s="142">
        <v>358</v>
      </c>
      <c r="K25" s="140">
        <v>2</v>
      </c>
      <c r="L25" s="142">
        <f>IF(K25&gt;10,0,-10*K25+110)</f>
        <v>90</v>
      </c>
      <c r="M25" s="191">
        <f aca="true" t="shared" si="4" ref="M25:M30">SUM(J25,L25)</f>
        <v>448</v>
      </c>
      <c r="N25" s="187">
        <f>INT(1000*(M25/MAX(M25:M30)))</f>
        <v>1000</v>
      </c>
      <c r="O25" s="89"/>
      <c r="P25" s="89"/>
    </row>
    <row r="26" spans="1:16" ht="19.5" customHeight="1" thickBot="1">
      <c r="A26" s="88"/>
      <c r="B26" s="21">
        <f t="shared" si="3"/>
        <v>2</v>
      </c>
      <c r="C26" s="94">
        <v>107</v>
      </c>
      <c r="D26" s="23" t="s">
        <v>125</v>
      </c>
      <c r="E26" s="30" t="s">
        <v>126</v>
      </c>
      <c r="F26" s="30" t="s">
        <v>127</v>
      </c>
      <c r="G26" s="31" t="s">
        <v>121</v>
      </c>
      <c r="H26" s="94">
        <v>2.4</v>
      </c>
      <c r="I26" s="107">
        <v>285</v>
      </c>
      <c r="J26" s="94">
        <v>285</v>
      </c>
      <c r="K26" s="141">
        <v>8</v>
      </c>
      <c r="L26" s="142">
        <f>IF(K26&gt;10,0,-10*K26+110)</f>
        <v>30</v>
      </c>
      <c r="M26" s="192">
        <f t="shared" si="4"/>
        <v>315</v>
      </c>
      <c r="N26" s="189">
        <f>INT(1000*(M26/MAX(M25:M30)))</f>
        <v>703</v>
      </c>
      <c r="O26" s="89"/>
      <c r="P26" s="89"/>
    </row>
    <row r="27" spans="1:16" ht="19.5" customHeight="1">
      <c r="A27" s="88"/>
      <c r="B27" s="21">
        <f t="shared" si="3"/>
        <v>3</v>
      </c>
      <c r="C27" s="94">
        <v>189</v>
      </c>
      <c r="D27" s="34" t="s">
        <v>67</v>
      </c>
      <c r="E27" s="24" t="s">
        <v>162</v>
      </c>
      <c r="F27" s="24" t="s">
        <v>69</v>
      </c>
      <c r="G27" s="31" t="s">
        <v>68</v>
      </c>
      <c r="H27" s="94" t="s">
        <v>243</v>
      </c>
      <c r="I27" s="107">
        <v>357</v>
      </c>
      <c r="J27" s="94">
        <v>357</v>
      </c>
      <c r="K27" s="141">
        <v>0</v>
      </c>
      <c r="L27" s="142">
        <v>0</v>
      </c>
      <c r="M27" s="192">
        <f t="shared" si="4"/>
        <v>357</v>
      </c>
      <c r="N27" s="189">
        <f>INT(1000*(M27/MAX(M25:M30)))</f>
        <v>796</v>
      </c>
      <c r="O27" s="89"/>
      <c r="P27" s="89"/>
    </row>
    <row r="28" spans="1:16" ht="19.5" customHeight="1">
      <c r="A28" s="88"/>
      <c r="B28" s="21">
        <f t="shared" si="3"/>
        <v>4</v>
      </c>
      <c r="C28" s="94">
        <v>120</v>
      </c>
      <c r="D28" s="23" t="s">
        <v>48</v>
      </c>
      <c r="E28" s="24" t="s">
        <v>152</v>
      </c>
      <c r="F28" s="24" t="s">
        <v>49</v>
      </c>
      <c r="G28" s="22" t="s">
        <v>15</v>
      </c>
      <c r="H28" s="139">
        <v>2.4</v>
      </c>
      <c r="I28" s="107">
        <v>354</v>
      </c>
      <c r="J28" s="94">
        <v>354</v>
      </c>
      <c r="K28" s="141">
        <v>3</v>
      </c>
      <c r="L28" s="94">
        <f>IF(K28&gt;10,0,-10*K28+110)</f>
        <v>80</v>
      </c>
      <c r="M28" s="192">
        <f t="shared" si="4"/>
        <v>434</v>
      </c>
      <c r="N28" s="189">
        <f>INT(1000*(M28/MAX(M25:M30)))</f>
        <v>968</v>
      </c>
      <c r="O28" s="89"/>
      <c r="P28" s="89"/>
    </row>
    <row r="29" spans="1:16" ht="19.5" customHeight="1">
      <c r="A29" s="88"/>
      <c r="B29" s="21">
        <f t="shared" si="3"/>
        <v>5</v>
      </c>
      <c r="C29" s="94">
        <v>114</v>
      </c>
      <c r="D29" s="79" t="s">
        <v>163</v>
      </c>
      <c r="E29" s="80" t="s">
        <v>164</v>
      </c>
      <c r="F29" s="80" t="s">
        <v>55</v>
      </c>
      <c r="G29" s="22" t="s">
        <v>15</v>
      </c>
      <c r="H29" s="94">
        <v>2.4</v>
      </c>
      <c r="I29" s="107">
        <v>230</v>
      </c>
      <c r="J29" s="94">
        <v>230</v>
      </c>
      <c r="K29" s="141">
        <v>4</v>
      </c>
      <c r="L29" s="94">
        <f>IF(K29&gt;10,0,-10*K29+110)</f>
        <v>70</v>
      </c>
      <c r="M29" s="192">
        <f t="shared" si="4"/>
        <v>300</v>
      </c>
      <c r="N29" s="189">
        <f>INT(1000*(M29/MAX(M25:M30)))</f>
        <v>669</v>
      </c>
      <c r="O29" s="89"/>
      <c r="P29" s="89"/>
    </row>
    <row r="30" spans="1:16" ht="19.5" customHeight="1">
      <c r="A30" s="88"/>
      <c r="B30" s="21">
        <f t="shared" si="3"/>
        <v>6</v>
      </c>
      <c r="C30" s="94">
        <v>106</v>
      </c>
      <c r="D30" s="23" t="s">
        <v>122</v>
      </c>
      <c r="E30" s="30" t="s">
        <v>123</v>
      </c>
      <c r="F30" s="30" t="s">
        <v>124</v>
      </c>
      <c r="G30" s="31" t="s">
        <v>121</v>
      </c>
      <c r="H30" s="94">
        <v>2.4</v>
      </c>
      <c r="I30" s="220" t="s">
        <v>268</v>
      </c>
      <c r="J30" s="94">
        <v>0</v>
      </c>
      <c r="K30" s="141">
        <v>0</v>
      </c>
      <c r="L30" s="94">
        <v>0</v>
      </c>
      <c r="M30" s="193">
        <f t="shared" si="4"/>
        <v>0</v>
      </c>
      <c r="N30" s="189">
        <f>INT(1000*(M30/MAX(M25:M30)))</f>
        <v>0</v>
      </c>
      <c r="O30" s="89"/>
      <c r="P30" s="89"/>
    </row>
    <row r="31" spans="2:16" ht="19.5" customHeight="1">
      <c r="B31" s="86"/>
      <c r="C31" s="42"/>
      <c r="D31" s="90"/>
      <c r="E31" s="90"/>
      <c r="F31" s="91"/>
      <c r="G31" s="44"/>
      <c r="H31" s="41"/>
      <c r="I31" s="41"/>
      <c r="J31" s="92"/>
      <c r="K31" s="92"/>
      <c r="L31" s="41"/>
      <c r="M31" s="41"/>
      <c r="N31" s="93"/>
      <c r="O31" s="1"/>
      <c r="P31" s="1"/>
    </row>
    <row r="32" spans="1:16" ht="19.5" customHeight="1">
      <c r="A32" s="1"/>
      <c r="O32" s="1"/>
      <c r="P32" s="1"/>
    </row>
    <row r="33" spans="1:16" ht="19.5" customHeight="1">
      <c r="A33" s="83"/>
      <c r="B33" s="83"/>
      <c r="C33" s="5"/>
      <c r="D33" s="84"/>
      <c r="E33" s="84"/>
      <c r="F33" s="277" t="s">
        <v>45</v>
      </c>
      <c r="G33" s="277"/>
      <c r="H33" s="83"/>
      <c r="I33" s="83"/>
      <c r="J33" s="83"/>
      <c r="K33" s="83"/>
      <c r="L33" s="83"/>
      <c r="M33" s="83"/>
      <c r="N33" s="83"/>
      <c r="O33" s="83"/>
      <c r="P33" s="83"/>
    </row>
    <row r="34" spans="1:16" ht="19.5" thickBot="1">
      <c r="A34" s="5"/>
      <c r="B34" s="86" t="s">
        <v>39</v>
      </c>
      <c r="C34" s="14"/>
      <c r="D34" s="14"/>
      <c r="E34" s="14"/>
      <c r="F34" s="14"/>
      <c r="G34" s="15"/>
      <c r="H34" s="16"/>
      <c r="I34" s="16"/>
      <c r="J34" s="16"/>
      <c r="K34" s="16"/>
      <c r="L34" s="16"/>
      <c r="M34" s="16"/>
      <c r="N34" s="16"/>
      <c r="O34" s="68"/>
      <c r="P34" s="87"/>
    </row>
    <row r="35" spans="2:16" ht="19.5" customHeight="1">
      <c r="B35" s="253" t="s">
        <v>4</v>
      </c>
      <c r="C35" s="233" t="s">
        <v>5</v>
      </c>
      <c r="D35" s="278" t="s">
        <v>6</v>
      </c>
      <c r="E35" s="243" t="s">
        <v>57</v>
      </c>
      <c r="F35" s="245" t="s">
        <v>7</v>
      </c>
      <c r="G35" s="243" t="s">
        <v>8</v>
      </c>
      <c r="H35" s="243" t="s">
        <v>40</v>
      </c>
      <c r="I35" s="233" t="s">
        <v>41</v>
      </c>
      <c r="J35" s="233"/>
      <c r="K35" s="233" t="s">
        <v>42</v>
      </c>
      <c r="L35" s="233"/>
      <c r="M35" s="280" t="s">
        <v>28</v>
      </c>
      <c r="N35" s="282" t="s">
        <v>43</v>
      </c>
      <c r="O35" s="1"/>
      <c r="P35" s="1"/>
    </row>
    <row r="36" spans="2:16" ht="19.5" customHeight="1" thickBot="1">
      <c r="B36" s="254"/>
      <c r="C36" s="234"/>
      <c r="D36" s="279"/>
      <c r="E36" s="244"/>
      <c r="F36" s="246"/>
      <c r="G36" s="244"/>
      <c r="H36" s="244"/>
      <c r="I36" s="105" t="s">
        <v>70</v>
      </c>
      <c r="J36" s="105" t="s">
        <v>71</v>
      </c>
      <c r="K36" s="105" t="s">
        <v>72</v>
      </c>
      <c r="L36" s="105" t="s">
        <v>71</v>
      </c>
      <c r="M36" s="281"/>
      <c r="N36" s="283"/>
      <c r="O36" s="1"/>
      <c r="P36" s="1"/>
    </row>
    <row r="37" spans="1:16" ht="19.5" customHeight="1">
      <c r="A37" s="88"/>
      <c r="B37" s="19">
        <f aca="true" t="shared" si="5" ref="B37:B42">B36+1</f>
        <v>1</v>
      </c>
      <c r="C37" s="94">
        <v>189</v>
      </c>
      <c r="D37" s="34" t="s">
        <v>67</v>
      </c>
      <c r="E37" s="24" t="s">
        <v>162</v>
      </c>
      <c r="F37" s="24" t="s">
        <v>69</v>
      </c>
      <c r="G37" s="31" t="s">
        <v>68</v>
      </c>
      <c r="H37" s="94" t="s">
        <v>243</v>
      </c>
      <c r="I37" s="144">
        <v>345</v>
      </c>
      <c r="J37" s="142">
        <v>345</v>
      </c>
      <c r="K37" s="142">
        <v>1</v>
      </c>
      <c r="L37" s="94">
        <f aca="true" t="shared" si="6" ref="L37:L42">IF(K37&gt;10,0,-10*K37+110)</f>
        <v>100</v>
      </c>
      <c r="M37" s="186">
        <f aca="true" t="shared" si="7" ref="M37:M42">SUM(J37,L37)</f>
        <v>445</v>
      </c>
      <c r="N37" s="187">
        <f>INT(1000*(M37/MAX(M37:M42)))</f>
        <v>969</v>
      </c>
      <c r="O37" s="89"/>
      <c r="P37" s="89"/>
    </row>
    <row r="38" spans="1:16" ht="19.5" customHeight="1">
      <c r="A38" s="88"/>
      <c r="B38" s="21">
        <f t="shared" si="5"/>
        <v>2</v>
      </c>
      <c r="C38" s="94">
        <v>157</v>
      </c>
      <c r="D38" s="99" t="s">
        <v>19</v>
      </c>
      <c r="E38" s="24" t="s">
        <v>161</v>
      </c>
      <c r="F38" s="24" t="s">
        <v>20</v>
      </c>
      <c r="G38" s="94" t="s">
        <v>15</v>
      </c>
      <c r="H38" s="94">
        <v>2.4</v>
      </c>
      <c r="I38" s="107">
        <v>359</v>
      </c>
      <c r="J38" s="94">
        <v>359</v>
      </c>
      <c r="K38" s="94">
        <v>1</v>
      </c>
      <c r="L38" s="94">
        <f t="shared" si="6"/>
        <v>100</v>
      </c>
      <c r="M38" s="188">
        <f t="shared" si="7"/>
        <v>459</v>
      </c>
      <c r="N38" s="189">
        <f>INT(1000*(M38/MAX(M37:M42)))</f>
        <v>1000</v>
      </c>
      <c r="O38" s="89"/>
      <c r="P38" s="89"/>
    </row>
    <row r="39" spans="1:16" ht="19.5" customHeight="1">
      <c r="A39" s="88"/>
      <c r="B39" s="21">
        <f t="shared" si="5"/>
        <v>3</v>
      </c>
      <c r="C39" s="94">
        <v>114</v>
      </c>
      <c r="D39" s="79" t="s">
        <v>163</v>
      </c>
      <c r="E39" s="80" t="s">
        <v>164</v>
      </c>
      <c r="F39" s="80" t="s">
        <v>55</v>
      </c>
      <c r="G39" s="22" t="s">
        <v>15</v>
      </c>
      <c r="H39" s="94">
        <v>2.4</v>
      </c>
      <c r="I39" s="216" t="s">
        <v>268</v>
      </c>
      <c r="J39" s="94">
        <v>0</v>
      </c>
      <c r="K39" s="94">
        <v>0</v>
      </c>
      <c r="L39" s="94">
        <v>0</v>
      </c>
      <c r="M39" s="188">
        <f t="shared" si="7"/>
        <v>0</v>
      </c>
      <c r="N39" s="189">
        <f>INT(1000*(M39/MAX(M37:M42)))</f>
        <v>0</v>
      </c>
      <c r="O39" s="89"/>
      <c r="P39" s="89"/>
    </row>
    <row r="40" spans="1:16" ht="19.5" customHeight="1">
      <c r="A40" s="88"/>
      <c r="B40" s="21">
        <f t="shared" si="5"/>
        <v>4</v>
      </c>
      <c r="C40" s="94">
        <v>101</v>
      </c>
      <c r="D40" s="23" t="s">
        <v>113</v>
      </c>
      <c r="E40" s="30"/>
      <c r="F40" s="30" t="s">
        <v>114</v>
      </c>
      <c r="G40" s="22" t="s">
        <v>15</v>
      </c>
      <c r="H40" s="94" t="s">
        <v>226</v>
      </c>
      <c r="I40" s="107">
        <v>350</v>
      </c>
      <c r="J40" s="94">
        <v>350</v>
      </c>
      <c r="K40" s="94">
        <v>3</v>
      </c>
      <c r="L40" s="94">
        <f t="shared" si="6"/>
        <v>80</v>
      </c>
      <c r="M40" s="188">
        <f t="shared" si="7"/>
        <v>430</v>
      </c>
      <c r="N40" s="189">
        <f>INT(1000*(M40/MAX(M37:M42)))</f>
        <v>936</v>
      </c>
      <c r="O40" s="89"/>
      <c r="P40" s="89"/>
    </row>
    <row r="41" spans="1:16" ht="19.5" customHeight="1">
      <c r="A41" s="88"/>
      <c r="B41" s="21">
        <f t="shared" si="5"/>
        <v>5</v>
      </c>
      <c r="C41" s="94">
        <v>120</v>
      </c>
      <c r="D41" s="23" t="s">
        <v>48</v>
      </c>
      <c r="E41" s="24" t="s">
        <v>152</v>
      </c>
      <c r="F41" s="24" t="s">
        <v>49</v>
      </c>
      <c r="G41" s="22" t="s">
        <v>15</v>
      </c>
      <c r="H41" s="139">
        <v>2.4</v>
      </c>
      <c r="I41" s="107">
        <v>366</v>
      </c>
      <c r="J41" s="94">
        <v>354</v>
      </c>
      <c r="K41" s="94">
        <v>0</v>
      </c>
      <c r="L41" s="94">
        <v>0</v>
      </c>
      <c r="M41" s="188">
        <f t="shared" si="7"/>
        <v>354</v>
      </c>
      <c r="N41" s="189">
        <f>INT(1000*(M41/MAX(M37:M42)))</f>
        <v>771</v>
      </c>
      <c r="O41" s="89"/>
      <c r="P41" s="89"/>
    </row>
    <row r="42" spans="1:16" ht="19.5" customHeight="1">
      <c r="A42" s="88"/>
      <c r="B42" s="21">
        <f t="shared" si="5"/>
        <v>6</v>
      </c>
      <c r="C42" s="94">
        <v>106</v>
      </c>
      <c r="D42" s="23" t="s">
        <v>122</v>
      </c>
      <c r="E42" s="30" t="s">
        <v>123</v>
      </c>
      <c r="F42" s="30" t="s">
        <v>124</v>
      </c>
      <c r="G42" s="31" t="s">
        <v>121</v>
      </c>
      <c r="H42" s="94">
        <v>2.4</v>
      </c>
      <c r="I42" s="107">
        <v>185</v>
      </c>
      <c r="J42" s="94">
        <v>185</v>
      </c>
      <c r="K42" s="94">
        <v>5</v>
      </c>
      <c r="L42" s="94">
        <f t="shared" si="6"/>
        <v>60</v>
      </c>
      <c r="M42" s="194">
        <f t="shared" si="7"/>
        <v>245</v>
      </c>
      <c r="N42" s="195">
        <f>INT(1000*(M42/MAX(M37:M42)))</f>
        <v>533</v>
      </c>
      <c r="O42" s="89"/>
      <c r="P42" s="89"/>
    </row>
    <row r="43" spans="1:16" ht="15.75">
      <c r="A43" s="88"/>
      <c r="B43" s="41"/>
      <c r="C43" s="173"/>
      <c r="D43" s="182"/>
      <c r="E43" s="49"/>
      <c r="F43" s="43"/>
      <c r="G43" s="44"/>
      <c r="H43" s="173"/>
      <c r="I43" s="190"/>
      <c r="J43" s="173"/>
      <c r="K43" s="173"/>
      <c r="L43" s="173"/>
      <c r="M43" s="41"/>
      <c r="N43" s="93"/>
      <c r="O43" s="89"/>
      <c r="P43" s="89"/>
    </row>
    <row r="44" spans="1:16" ht="19.5" thickBot="1">
      <c r="A44" s="27"/>
      <c r="B44" s="86" t="s">
        <v>44</v>
      </c>
      <c r="C44" s="14"/>
      <c r="D44" s="14"/>
      <c r="E44" s="14"/>
      <c r="F44" s="14"/>
      <c r="G44" s="15"/>
      <c r="H44" s="16"/>
      <c r="I44" s="16"/>
      <c r="J44" s="16"/>
      <c r="K44" s="16"/>
      <c r="L44" s="16"/>
      <c r="M44" s="16"/>
      <c r="N44" s="16"/>
      <c r="O44" s="68"/>
      <c r="P44" s="87"/>
    </row>
    <row r="45" spans="2:16" ht="13.5" customHeight="1">
      <c r="B45" s="253" t="s">
        <v>4</v>
      </c>
      <c r="C45" s="233" t="s">
        <v>5</v>
      </c>
      <c r="D45" s="278" t="s">
        <v>6</v>
      </c>
      <c r="E45" s="243" t="s">
        <v>57</v>
      </c>
      <c r="F45" s="245" t="s">
        <v>7</v>
      </c>
      <c r="G45" s="243" t="s">
        <v>8</v>
      </c>
      <c r="H45" s="243" t="s">
        <v>40</v>
      </c>
      <c r="I45" s="233" t="s">
        <v>41</v>
      </c>
      <c r="J45" s="233"/>
      <c r="K45" s="233" t="s">
        <v>42</v>
      </c>
      <c r="L45" s="233"/>
      <c r="M45" s="280" t="s">
        <v>28</v>
      </c>
      <c r="N45" s="282" t="s">
        <v>43</v>
      </c>
      <c r="O45" s="1"/>
      <c r="P45" s="1"/>
    </row>
    <row r="46" spans="2:16" ht="13.5" customHeight="1" thickBot="1">
      <c r="B46" s="254"/>
      <c r="C46" s="234"/>
      <c r="D46" s="279"/>
      <c r="E46" s="244"/>
      <c r="F46" s="246"/>
      <c r="G46" s="244"/>
      <c r="H46" s="244"/>
      <c r="I46" s="105" t="s">
        <v>70</v>
      </c>
      <c r="J46" s="105" t="s">
        <v>71</v>
      </c>
      <c r="K46" s="105" t="s">
        <v>72</v>
      </c>
      <c r="L46" s="105" t="s">
        <v>71</v>
      </c>
      <c r="M46" s="281"/>
      <c r="N46" s="283"/>
      <c r="O46" s="1"/>
      <c r="P46" s="1"/>
    </row>
    <row r="47" spans="1:16" ht="19.5" customHeight="1">
      <c r="A47" s="88"/>
      <c r="B47" s="19">
        <f aca="true" t="shared" si="8" ref="B47:B52">B46+1</f>
        <v>1</v>
      </c>
      <c r="C47" s="94">
        <v>100</v>
      </c>
      <c r="D47" s="176" t="s">
        <v>105</v>
      </c>
      <c r="E47" s="168"/>
      <c r="F47" s="169">
        <v>123</v>
      </c>
      <c r="G47" s="22" t="s">
        <v>15</v>
      </c>
      <c r="H47" s="94" t="s">
        <v>243</v>
      </c>
      <c r="I47" s="144">
        <v>379</v>
      </c>
      <c r="J47" s="142">
        <v>341</v>
      </c>
      <c r="K47" s="142">
        <v>0</v>
      </c>
      <c r="L47" s="142">
        <v>0</v>
      </c>
      <c r="M47" s="186">
        <f aca="true" t="shared" si="9" ref="M47:M52">SUM(J47,L47)</f>
        <v>341</v>
      </c>
      <c r="N47" s="187">
        <f>INT(1000*(M47/MAX(M47:M52)))</f>
        <v>741</v>
      </c>
      <c r="O47" s="89"/>
      <c r="P47" s="89"/>
    </row>
    <row r="48" spans="1:16" ht="19.5" customHeight="1">
      <c r="A48" s="88"/>
      <c r="B48" s="21">
        <f t="shared" si="8"/>
        <v>2</v>
      </c>
      <c r="C48" s="94">
        <v>132</v>
      </c>
      <c r="D48" s="34" t="s">
        <v>21</v>
      </c>
      <c r="E48" s="24" t="s">
        <v>159</v>
      </c>
      <c r="F48" s="24" t="s">
        <v>225</v>
      </c>
      <c r="G48" s="22" t="s">
        <v>15</v>
      </c>
      <c r="H48" s="94">
        <v>2.4</v>
      </c>
      <c r="I48" s="107">
        <v>360</v>
      </c>
      <c r="J48" s="94">
        <v>360</v>
      </c>
      <c r="K48" s="94">
        <v>1</v>
      </c>
      <c r="L48" s="94">
        <f>IF(K48&gt;10,0,-10*K48+110)</f>
        <v>100</v>
      </c>
      <c r="M48" s="188">
        <f t="shared" si="9"/>
        <v>460</v>
      </c>
      <c r="N48" s="189">
        <f>INT(1000*(M48/MAX(M47:M52)))</f>
        <v>1000</v>
      </c>
      <c r="O48" s="89"/>
      <c r="P48" s="89"/>
    </row>
    <row r="49" spans="1:16" ht="19.5" customHeight="1">
      <c r="A49" s="88"/>
      <c r="B49" s="21">
        <f t="shared" si="8"/>
        <v>3</v>
      </c>
      <c r="C49" s="94">
        <v>175</v>
      </c>
      <c r="D49" s="34" t="s">
        <v>173</v>
      </c>
      <c r="E49" s="24" t="s">
        <v>174</v>
      </c>
      <c r="F49" s="24" t="s">
        <v>175</v>
      </c>
      <c r="G49" s="22" t="s">
        <v>15</v>
      </c>
      <c r="H49" s="94">
        <v>2.4</v>
      </c>
      <c r="I49" s="94">
        <v>364</v>
      </c>
      <c r="J49" s="94">
        <v>356</v>
      </c>
      <c r="K49" s="94">
        <v>2</v>
      </c>
      <c r="L49" s="94">
        <f>IF(K49&gt;10,0,-10*K49+110)</f>
        <v>90</v>
      </c>
      <c r="M49" s="188">
        <f t="shared" si="9"/>
        <v>446</v>
      </c>
      <c r="N49" s="189">
        <f>INT(1000*(M49/MAX(M47:M52)))</f>
        <v>969</v>
      </c>
      <c r="O49" s="89"/>
      <c r="P49" s="89"/>
    </row>
    <row r="50" spans="1:16" ht="19.5" customHeight="1">
      <c r="A50" s="88"/>
      <c r="B50" s="21">
        <f t="shared" si="8"/>
        <v>4</v>
      </c>
      <c r="C50" s="94">
        <v>186</v>
      </c>
      <c r="D50" s="79" t="s">
        <v>143</v>
      </c>
      <c r="E50" s="80" t="s">
        <v>144</v>
      </c>
      <c r="F50" s="80" t="s">
        <v>145</v>
      </c>
      <c r="G50" s="108" t="s">
        <v>15</v>
      </c>
      <c r="H50" s="94">
        <v>2.4</v>
      </c>
      <c r="I50" s="94">
        <v>362</v>
      </c>
      <c r="J50" s="94">
        <v>358</v>
      </c>
      <c r="K50" s="94">
        <v>2</v>
      </c>
      <c r="L50" s="94">
        <f>IF(K50&gt;10,0,-10*K50+110)</f>
        <v>90</v>
      </c>
      <c r="M50" s="188">
        <f t="shared" si="9"/>
        <v>448</v>
      </c>
      <c r="N50" s="189">
        <f>INT(1000*(M50/MAX(M47:M52)))</f>
        <v>973</v>
      </c>
      <c r="O50" s="89"/>
      <c r="P50" s="89"/>
    </row>
    <row r="51" spans="1:16" ht="19.5" customHeight="1">
      <c r="A51" s="88"/>
      <c r="B51" s="21">
        <f t="shared" si="8"/>
        <v>5</v>
      </c>
      <c r="C51" s="94">
        <v>105</v>
      </c>
      <c r="D51" s="23" t="s">
        <v>118</v>
      </c>
      <c r="E51" s="30" t="s">
        <v>119</v>
      </c>
      <c r="F51" s="30" t="s">
        <v>120</v>
      </c>
      <c r="G51" s="31" t="s">
        <v>121</v>
      </c>
      <c r="H51" s="139" t="s">
        <v>227</v>
      </c>
      <c r="I51" s="94">
        <v>265</v>
      </c>
      <c r="J51" s="94">
        <v>265</v>
      </c>
      <c r="K51" s="94">
        <v>0</v>
      </c>
      <c r="L51" s="94">
        <v>0</v>
      </c>
      <c r="M51" s="188">
        <f t="shared" si="9"/>
        <v>265</v>
      </c>
      <c r="N51" s="189">
        <f>INT(1000*(M51/MAX(M47:M52)))</f>
        <v>576</v>
      </c>
      <c r="O51" s="89"/>
      <c r="P51" s="89"/>
    </row>
    <row r="52" spans="1:16" ht="19.5" customHeight="1">
      <c r="A52" s="88"/>
      <c r="B52" s="21">
        <f t="shared" si="8"/>
        <v>6</v>
      </c>
      <c r="C52" s="94">
        <v>107</v>
      </c>
      <c r="D52" s="23" t="s">
        <v>125</v>
      </c>
      <c r="E52" s="30" t="s">
        <v>126</v>
      </c>
      <c r="F52" s="30" t="s">
        <v>127</v>
      </c>
      <c r="G52" s="31" t="s">
        <v>121</v>
      </c>
      <c r="H52" s="94">
        <v>2.4</v>
      </c>
      <c r="I52" s="220" t="s">
        <v>268</v>
      </c>
      <c r="J52" s="94">
        <v>0</v>
      </c>
      <c r="K52" s="94">
        <v>0</v>
      </c>
      <c r="L52" s="94">
        <v>0</v>
      </c>
      <c r="M52" s="194">
        <f t="shared" si="9"/>
        <v>0</v>
      </c>
      <c r="N52" s="195">
        <f>INT(1000*(M52/MAX(M47:M52)))</f>
        <v>0</v>
      </c>
      <c r="O52" s="89"/>
      <c r="P52" s="89"/>
    </row>
    <row r="53" spans="2:16" ht="18.75">
      <c r="B53" s="86"/>
      <c r="C53" s="42"/>
      <c r="D53" s="90"/>
      <c r="E53" s="90"/>
      <c r="F53" s="91"/>
      <c r="G53" s="44"/>
      <c r="H53" s="41"/>
      <c r="I53" s="41"/>
      <c r="J53" s="92"/>
      <c r="K53" s="92"/>
      <c r="L53" s="41"/>
      <c r="M53" s="41"/>
      <c r="N53" s="93"/>
      <c r="O53" s="1"/>
      <c r="P53" s="1"/>
    </row>
    <row r="54" spans="1:16" ht="25.5">
      <c r="A54" s="83"/>
      <c r="B54" s="83"/>
      <c r="C54" s="5"/>
      <c r="D54" s="84"/>
      <c r="E54" s="84"/>
      <c r="F54" s="85"/>
      <c r="G54" s="85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25.5">
      <c r="A55" s="83"/>
      <c r="B55" s="83"/>
      <c r="C55" s="5"/>
      <c r="D55" s="84"/>
      <c r="E55" s="84"/>
      <c r="F55" s="277" t="s">
        <v>46</v>
      </c>
      <c r="G55" s="277"/>
      <c r="H55" s="83"/>
      <c r="I55" s="83"/>
      <c r="J55" s="83"/>
      <c r="K55" s="83"/>
      <c r="L55" s="83"/>
      <c r="M55" s="83"/>
      <c r="N55" s="83"/>
      <c r="O55" s="83"/>
      <c r="P55" s="83"/>
    </row>
    <row r="56" spans="1:16" ht="19.5" thickBot="1">
      <c r="A56" s="5"/>
      <c r="B56" s="86" t="s">
        <v>39</v>
      </c>
      <c r="C56" s="14"/>
      <c r="D56" s="14"/>
      <c r="E56" s="14"/>
      <c r="F56" s="14"/>
      <c r="G56" s="15"/>
      <c r="H56" s="16"/>
      <c r="I56" s="16"/>
      <c r="J56" s="16"/>
      <c r="K56" s="16"/>
      <c r="L56" s="16"/>
      <c r="M56" s="16"/>
      <c r="N56" s="16"/>
      <c r="O56" s="68"/>
      <c r="P56" s="87"/>
    </row>
    <row r="57" spans="2:16" ht="13.5" customHeight="1">
      <c r="B57" s="253" t="s">
        <v>4</v>
      </c>
      <c r="C57" s="233" t="s">
        <v>5</v>
      </c>
      <c r="D57" s="278" t="s">
        <v>6</v>
      </c>
      <c r="E57" s="243" t="s">
        <v>57</v>
      </c>
      <c r="F57" s="245" t="s">
        <v>7</v>
      </c>
      <c r="G57" s="243" t="s">
        <v>8</v>
      </c>
      <c r="H57" s="243" t="s">
        <v>40</v>
      </c>
      <c r="I57" s="233" t="s">
        <v>41</v>
      </c>
      <c r="J57" s="233"/>
      <c r="K57" s="233" t="s">
        <v>42</v>
      </c>
      <c r="L57" s="233"/>
      <c r="M57" s="280" t="s">
        <v>28</v>
      </c>
      <c r="N57" s="282" t="s">
        <v>43</v>
      </c>
      <c r="O57" s="1"/>
      <c r="P57" s="1"/>
    </row>
    <row r="58" spans="2:16" ht="13.5" customHeight="1" thickBot="1">
      <c r="B58" s="254"/>
      <c r="C58" s="234"/>
      <c r="D58" s="279"/>
      <c r="E58" s="244"/>
      <c r="F58" s="246"/>
      <c r="G58" s="244"/>
      <c r="H58" s="244"/>
      <c r="I58" s="105" t="s">
        <v>70</v>
      </c>
      <c r="J58" s="105" t="s">
        <v>71</v>
      </c>
      <c r="K58" s="105" t="s">
        <v>72</v>
      </c>
      <c r="L58" s="105" t="s">
        <v>71</v>
      </c>
      <c r="M58" s="281"/>
      <c r="N58" s="283"/>
      <c r="O58" s="1"/>
      <c r="P58" s="1"/>
    </row>
    <row r="59" spans="1:16" ht="19.5" customHeight="1">
      <c r="A59" s="88"/>
      <c r="B59" s="19">
        <f aca="true" t="shared" si="10" ref="B59:B64">B58+1</f>
        <v>1</v>
      </c>
      <c r="C59" s="94">
        <v>100</v>
      </c>
      <c r="D59" s="176" t="s">
        <v>105</v>
      </c>
      <c r="E59" s="168"/>
      <c r="F59" s="169">
        <v>123</v>
      </c>
      <c r="G59" s="22" t="s">
        <v>15</v>
      </c>
      <c r="H59" s="94" t="s">
        <v>243</v>
      </c>
      <c r="I59" s="144">
        <v>260</v>
      </c>
      <c r="J59" s="142">
        <v>260</v>
      </c>
      <c r="K59" s="142">
        <v>2</v>
      </c>
      <c r="L59" s="94">
        <f aca="true" t="shared" si="11" ref="L59:L64">IF(K59&gt;10,0,-10*K59+110)</f>
        <v>90</v>
      </c>
      <c r="M59" s="186">
        <f>SUM(J59:L59)</f>
        <v>352</v>
      </c>
      <c r="N59" s="187">
        <f>INT(1000*(M59/MAX(M59:M64)))</f>
        <v>768</v>
      </c>
      <c r="O59" s="89"/>
      <c r="P59" s="89"/>
    </row>
    <row r="60" spans="1:16" ht="19.5" customHeight="1">
      <c r="A60" s="88"/>
      <c r="B60" s="21">
        <f t="shared" si="10"/>
        <v>2</v>
      </c>
      <c r="C60" s="94">
        <v>175</v>
      </c>
      <c r="D60" s="34" t="s">
        <v>173</v>
      </c>
      <c r="E60" s="24" t="s">
        <v>174</v>
      </c>
      <c r="F60" s="24" t="s">
        <v>175</v>
      </c>
      <c r="G60" s="22" t="s">
        <v>15</v>
      </c>
      <c r="H60" s="94">
        <v>2.4</v>
      </c>
      <c r="I60" s="107">
        <v>363</v>
      </c>
      <c r="J60" s="94">
        <v>357</v>
      </c>
      <c r="K60" s="94">
        <v>2</v>
      </c>
      <c r="L60" s="94">
        <f t="shared" si="11"/>
        <v>90</v>
      </c>
      <c r="M60" s="188">
        <f>SUM(J60,L60)</f>
        <v>447</v>
      </c>
      <c r="N60" s="196">
        <f>INT(1000*(M60/MAX(M59:M64)))</f>
        <v>975</v>
      </c>
      <c r="O60" s="89"/>
      <c r="P60" s="89"/>
    </row>
    <row r="61" spans="1:16" ht="19.5" customHeight="1">
      <c r="A61" s="88"/>
      <c r="B61" s="21">
        <f t="shared" si="10"/>
        <v>3</v>
      </c>
      <c r="C61" s="94">
        <v>101</v>
      </c>
      <c r="D61" s="23" t="s">
        <v>113</v>
      </c>
      <c r="E61" s="30"/>
      <c r="F61" s="30" t="s">
        <v>114</v>
      </c>
      <c r="G61" s="22" t="s">
        <v>15</v>
      </c>
      <c r="H61" s="94" t="s">
        <v>226</v>
      </c>
      <c r="I61" s="107">
        <v>351</v>
      </c>
      <c r="J61" s="94">
        <v>351</v>
      </c>
      <c r="K61" s="94">
        <v>3</v>
      </c>
      <c r="L61" s="94">
        <f t="shared" si="11"/>
        <v>80</v>
      </c>
      <c r="M61" s="188">
        <f>SUM(J61,L61)</f>
        <v>431</v>
      </c>
      <c r="N61" s="196">
        <f>INT(1000*(M61/MAX(M59:M64)))</f>
        <v>941</v>
      </c>
      <c r="O61" s="89"/>
      <c r="P61" s="89"/>
    </row>
    <row r="62" spans="1:16" ht="19.5" customHeight="1">
      <c r="A62" s="88"/>
      <c r="B62" s="21">
        <f t="shared" si="10"/>
        <v>4</v>
      </c>
      <c r="C62" s="94">
        <v>120</v>
      </c>
      <c r="D62" s="23" t="s">
        <v>48</v>
      </c>
      <c r="E62" s="24" t="s">
        <v>152</v>
      </c>
      <c r="F62" s="24" t="s">
        <v>49</v>
      </c>
      <c r="G62" s="22" t="s">
        <v>15</v>
      </c>
      <c r="H62" s="139">
        <v>2.4</v>
      </c>
      <c r="I62" s="107">
        <v>367</v>
      </c>
      <c r="J62" s="94">
        <v>353</v>
      </c>
      <c r="K62" s="94">
        <v>1</v>
      </c>
      <c r="L62" s="94">
        <f t="shared" si="11"/>
        <v>100</v>
      </c>
      <c r="M62" s="188">
        <f>SUM(J62,L62)</f>
        <v>453</v>
      </c>
      <c r="N62" s="196">
        <f>INT(1000*(M62/MAX(M59:M64)))</f>
        <v>989</v>
      </c>
      <c r="O62" s="89"/>
      <c r="P62" s="89"/>
    </row>
    <row r="63" spans="1:16" ht="19.5" customHeight="1">
      <c r="A63" s="88"/>
      <c r="B63" s="21">
        <f t="shared" si="10"/>
        <v>5</v>
      </c>
      <c r="C63" s="94">
        <v>114</v>
      </c>
      <c r="D63" s="79" t="s">
        <v>163</v>
      </c>
      <c r="E63" s="80" t="s">
        <v>164</v>
      </c>
      <c r="F63" s="80" t="s">
        <v>55</v>
      </c>
      <c r="G63" s="22" t="s">
        <v>15</v>
      </c>
      <c r="H63" s="94">
        <v>2.4</v>
      </c>
      <c r="I63" s="107">
        <v>341</v>
      </c>
      <c r="J63" s="94">
        <v>341</v>
      </c>
      <c r="K63" s="94">
        <v>0</v>
      </c>
      <c r="L63" s="94">
        <v>0</v>
      </c>
      <c r="M63" s="188">
        <f>SUM(J63,L63)</f>
        <v>341</v>
      </c>
      <c r="N63" s="196">
        <f>INT(1000*(M63/MAX(M59:M64)))</f>
        <v>744</v>
      </c>
      <c r="O63" s="89"/>
      <c r="P63" s="89"/>
    </row>
    <row r="64" spans="1:16" ht="19.5" customHeight="1">
      <c r="A64" s="88"/>
      <c r="B64" s="21">
        <f t="shared" si="10"/>
        <v>6</v>
      </c>
      <c r="C64" s="94">
        <v>186</v>
      </c>
      <c r="D64" s="79" t="s">
        <v>143</v>
      </c>
      <c r="E64" s="80" t="s">
        <v>144</v>
      </c>
      <c r="F64" s="80" t="s">
        <v>145</v>
      </c>
      <c r="G64" s="108" t="s">
        <v>15</v>
      </c>
      <c r="H64" s="94">
        <v>2.4</v>
      </c>
      <c r="I64" s="107">
        <v>362</v>
      </c>
      <c r="J64" s="94">
        <v>358</v>
      </c>
      <c r="K64" s="94">
        <v>1</v>
      </c>
      <c r="L64" s="94">
        <f t="shared" si="11"/>
        <v>100</v>
      </c>
      <c r="M64" s="194">
        <f>SUM(J64,L64)</f>
        <v>458</v>
      </c>
      <c r="N64" s="195">
        <f>INT(1000*(M64/MAX(M59:M64)))</f>
        <v>1000</v>
      </c>
      <c r="O64" s="89"/>
      <c r="P64" s="89"/>
    </row>
    <row r="65" spans="1:16" ht="15.75">
      <c r="A65" s="88"/>
      <c r="B65" s="41"/>
      <c r="C65" s="190"/>
      <c r="D65" s="184"/>
      <c r="E65" s="49"/>
      <c r="F65" s="197"/>
      <c r="G65" s="44"/>
      <c r="H65" s="173"/>
      <c r="I65" s="190"/>
      <c r="J65" s="173"/>
      <c r="K65" s="173"/>
      <c r="L65" s="173"/>
      <c r="M65" s="41"/>
      <c r="N65" s="93"/>
      <c r="O65" s="89"/>
      <c r="P65" s="89"/>
    </row>
    <row r="66" spans="1:16" ht="19.5" thickBot="1">
      <c r="A66" s="27"/>
      <c r="B66" s="86" t="s">
        <v>44</v>
      </c>
      <c r="C66" s="14"/>
      <c r="D66" s="14"/>
      <c r="E66" s="14"/>
      <c r="F66" s="14"/>
      <c r="G66" s="15"/>
      <c r="H66" s="16"/>
      <c r="I66" s="16"/>
      <c r="J66" s="16"/>
      <c r="K66" s="16"/>
      <c r="L66" s="16"/>
      <c r="M66" s="16"/>
      <c r="N66" s="16"/>
      <c r="O66" s="68"/>
      <c r="P66" s="87"/>
    </row>
    <row r="67" spans="2:16" ht="13.5" customHeight="1">
      <c r="B67" s="253" t="s">
        <v>4</v>
      </c>
      <c r="C67" s="233" t="s">
        <v>5</v>
      </c>
      <c r="D67" s="278" t="s">
        <v>6</v>
      </c>
      <c r="E67" s="243" t="s">
        <v>57</v>
      </c>
      <c r="F67" s="245" t="s">
        <v>7</v>
      </c>
      <c r="G67" s="243" t="s">
        <v>8</v>
      </c>
      <c r="H67" s="243" t="s">
        <v>40</v>
      </c>
      <c r="I67" s="233" t="s">
        <v>41</v>
      </c>
      <c r="J67" s="233"/>
      <c r="K67" s="233" t="s">
        <v>42</v>
      </c>
      <c r="L67" s="233"/>
      <c r="M67" s="280" t="s">
        <v>28</v>
      </c>
      <c r="N67" s="282" t="s">
        <v>43</v>
      </c>
      <c r="O67" s="1"/>
      <c r="P67" s="1"/>
    </row>
    <row r="68" spans="2:16" ht="13.5" customHeight="1" thickBot="1">
      <c r="B68" s="254"/>
      <c r="C68" s="234"/>
      <c r="D68" s="279"/>
      <c r="E68" s="244"/>
      <c r="F68" s="246"/>
      <c r="G68" s="244"/>
      <c r="H68" s="244"/>
      <c r="I68" s="105" t="s">
        <v>70</v>
      </c>
      <c r="J68" s="105" t="s">
        <v>71</v>
      </c>
      <c r="K68" s="105" t="s">
        <v>72</v>
      </c>
      <c r="L68" s="105" t="s">
        <v>71</v>
      </c>
      <c r="M68" s="281"/>
      <c r="N68" s="283"/>
      <c r="O68" s="1"/>
      <c r="P68" s="1"/>
    </row>
    <row r="69" spans="2:16" ht="19.5" customHeight="1">
      <c r="B69" s="19">
        <f aca="true" t="shared" si="12" ref="B69:B74">B68+1</f>
        <v>1</v>
      </c>
      <c r="C69" s="94">
        <v>189</v>
      </c>
      <c r="D69" s="34" t="s">
        <v>67</v>
      </c>
      <c r="E69" s="24" t="s">
        <v>162</v>
      </c>
      <c r="F69" s="24" t="s">
        <v>69</v>
      </c>
      <c r="G69" s="31" t="s">
        <v>68</v>
      </c>
      <c r="H69" s="94" t="s">
        <v>243</v>
      </c>
      <c r="I69" s="107">
        <v>357</v>
      </c>
      <c r="J69" s="94">
        <v>357</v>
      </c>
      <c r="K69" s="94">
        <v>0</v>
      </c>
      <c r="L69" s="94">
        <v>0</v>
      </c>
      <c r="M69" s="188">
        <f aca="true" t="shared" si="13" ref="M69:M74">SUM(J69,L69)</f>
        <v>357</v>
      </c>
      <c r="N69" s="187">
        <f>INT(1000*(M69/MAX(M69:M74)))</f>
        <v>776</v>
      </c>
      <c r="O69" s="1"/>
      <c r="P69" s="1"/>
    </row>
    <row r="70" spans="2:16" ht="19.5" customHeight="1">
      <c r="B70" s="21">
        <f t="shared" si="12"/>
        <v>2</v>
      </c>
      <c r="C70" s="94">
        <v>157</v>
      </c>
      <c r="D70" s="99" t="s">
        <v>19</v>
      </c>
      <c r="E70" s="24" t="s">
        <v>161</v>
      </c>
      <c r="F70" s="24" t="s">
        <v>20</v>
      </c>
      <c r="G70" s="94" t="s">
        <v>15</v>
      </c>
      <c r="H70" s="94">
        <v>2.4</v>
      </c>
      <c r="I70" s="107">
        <v>360</v>
      </c>
      <c r="J70" s="94">
        <v>360</v>
      </c>
      <c r="K70" s="94">
        <v>1</v>
      </c>
      <c r="L70" s="94">
        <f>IF(K70&gt;10,0,-10*K70+110)</f>
        <v>100</v>
      </c>
      <c r="M70" s="188">
        <f t="shared" si="13"/>
        <v>460</v>
      </c>
      <c r="N70" s="196">
        <f>INT(1000*(M70/MAX(M69:M74)))</f>
        <v>1000</v>
      </c>
      <c r="O70" s="1"/>
      <c r="P70" s="1"/>
    </row>
    <row r="71" spans="2:16" ht="19.5" customHeight="1">
      <c r="B71" s="21">
        <f t="shared" si="12"/>
        <v>3</v>
      </c>
      <c r="C71" s="94">
        <v>105</v>
      </c>
      <c r="D71" s="23" t="s">
        <v>118</v>
      </c>
      <c r="E71" s="30" t="s">
        <v>119</v>
      </c>
      <c r="F71" s="30" t="s">
        <v>120</v>
      </c>
      <c r="G71" s="31" t="s">
        <v>121</v>
      </c>
      <c r="H71" s="139" t="s">
        <v>227</v>
      </c>
      <c r="I71" s="216" t="s">
        <v>268</v>
      </c>
      <c r="J71" s="94">
        <v>0</v>
      </c>
      <c r="K71" s="94">
        <v>0</v>
      </c>
      <c r="L71" s="94">
        <v>0</v>
      </c>
      <c r="M71" s="188">
        <f t="shared" si="13"/>
        <v>0</v>
      </c>
      <c r="N71" s="196">
        <f>INT(1000*(M71/MAX(M69:M74)))</f>
        <v>0</v>
      </c>
      <c r="O71" s="1"/>
      <c r="P71" s="1"/>
    </row>
    <row r="72" spans="2:16" ht="19.5" customHeight="1">
      <c r="B72" s="21">
        <f t="shared" si="12"/>
        <v>4</v>
      </c>
      <c r="C72" s="94">
        <v>132</v>
      </c>
      <c r="D72" s="34" t="s">
        <v>21</v>
      </c>
      <c r="E72" s="24" t="s">
        <v>159</v>
      </c>
      <c r="F72" s="24" t="s">
        <v>225</v>
      </c>
      <c r="G72" s="22" t="s">
        <v>15</v>
      </c>
      <c r="H72" s="94">
        <v>2.4</v>
      </c>
      <c r="I72" s="107">
        <v>360</v>
      </c>
      <c r="J72" s="94">
        <v>360</v>
      </c>
      <c r="K72" s="94">
        <v>1</v>
      </c>
      <c r="L72" s="94">
        <f>IF(K72&gt;10,0,-10*K72+110)</f>
        <v>100</v>
      </c>
      <c r="M72" s="188">
        <f t="shared" si="13"/>
        <v>460</v>
      </c>
      <c r="N72" s="196">
        <f>INT(1000*(M72/MAX(M69:M74)))</f>
        <v>1000</v>
      </c>
      <c r="O72" s="1"/>
      <c r="P72" s="1"/>
    </row>
    <row r="73" spans="2:16" ht="19.5" customHeight="1">
      <c r="B73" s="21">
        <f t="shared" si="12"/>
        <v>5</v>
      </c>
      <c r="C73" s="94">
        <v>106</v>
      </c>
      <c r="D73" s="23" t="s">
        <v>122</v>
      </c>
      <c r="E73" s="30" t="s">
        <v>123</v>
      </c>
      <c r="F73" s="30" t="s">
        <v>124</v>
      </c>
      <c r="G73" s="31" t="s">
        <v>121</v>
      </c>
      <c r="H73" s="94">
        <v>2.4</v>
      </c>
      <c r="I73" s="220" t="s">
        <v>268</v>
      </c>
      <c r="J73" s="94">
        <v>0</v>
      </c>
      <c r="K73" s="94">
        <v>0</v>
      </c>
      <c r="L73" s="94">
        <v>0</v>
      </c>
      <c r="M73" s="188">
        <f t="shared" si="13"/>
        <v>0</v>
      </c>
      <c r="N73" s="196">
        <f>INT(1000*(M73/MAX(M69:M74)))</f>
        <v>0</v>
      </c>
      <c r="O73" s="1"/>
      <c r="P73" s="1"/>
    </row>
    <row r="74" spans="2:16" ht="19.5" customHeight="1">
      <c r="B74" s="21">
        <f t="shared" si="12"/>
        <v>6</v>
      </c>
      <c r="C74" s="94">
        <v>107</v>
      </c>
      <c r="D74" s="23" t="s">
        <v>125</v>
      </c>
      <c r="E74" s="30" t="s">
        <v>126</v>
      </c>
      <c r="F74" s="30" t="s">
        <v>127</v>
      </c>
      <c r="G74" s="31" t="s">
        <v>121</v>
      </c>
      <c r="H74" s="94">
        <v>2.4</v>
      </c>
      <c r="I74" s="220" t="s">
        <v>268</v>
      </c>
      <c r="J74" s="94">
        <v>0</v>
      </c>
      <c r="K74" s="94">
        <v>0</v>
      </c>
      <c r="L74" s="94">
        <v>0</v>
      </c>
      <c r="M74" s="188">
        <f t="shared" si="13"/>
        <v>0</v>
      </c>
      <c r="N74" s="196">
        <f>INT(1000*(M74/MAX(M69:M74)))</f>
        <v>0</v>
      </c>
      <c r="O74" s="1"/>
      <c r="P74" s="1"/>
    </row>
    <row r="75" spans="2:16" ht="18.75">
      <c r="B75" s="86"/>
      <c r="C75" s="42"/>
      <c r="D75" s="90"/>
      <c r="E75" s="90"/>
      <c r="F75" s="91"/>
      <c r="G75" s="44"/>
      <c r="H75" s="41"/>
      <c r="I75" s="41"/>
      <c r="J75" s="92"/>
      <c r="K75" s="92"/>
      <c r="L75" s="41"/>
      <c r="M75" s="41"/>
      <c r="N75" s="93"/>
      <c r="O75" s="1"/>
      <c r="P75" s="1"/>
    </row>
    <row r="76" spans="1:14" ht="12.75">
      <c r="A76" s="27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6"/>
      <c r="N76" s="96"/>
    </row>
    <row r="77" spans="2:16" ht="25.5">
      <c r="B77" s="83"/>
      <c r="C77" s="5"/>
      <c r="D77" s="84"/>
      <c r="E77" s="84"/>
      <c r="F77" s="277" t="s">
        <v>36</v>
      </c>
      <c r="G77" s="277"/>
      <c r="H77" s="83"/>
      <c r="I77" s="83"/>
      <c r="J77" s="83"/>
      <c r="K77" s="83"/>
      <c r="L77" s="83"/>
      <c r="M77" s="97"/>
      <c r="N77" s="97"/>
      <c r="O77" s="83"/>
      <c r="P77" s="83"/>
    </row>
    <row r="78" spans="1:16" ht="16.5" customHeight="1" thickBot="1">
      <c r="A78" s="83"/>
      <c r="B78" s="86"/>
      <c r="C78" s="14"/>
      <c r="D78" s="14"/>
      <c r="E78" s="14"/>
      <c r="F78" s="14"/>
      <c r="G78" s="15"/>
      <c r="H78" s="16"/>
      <c r="I78" s="16"/>
      <c r="J78" s="16"/>
      <c r="K78" s="16"/>
      <c r="L78" s="16"/>
      <c r="M78" s="16"/>
      <c r="N78" s="16"/>
      <c r="O78" s="68"/>
      <c r="P78" s="87"/>
    </row>
    <row r="79" spans="2:16" ht="13.5" customHeight="1">
      <c r="B79" s="253" t="s">
        <v>4</v>
      </c>
      <c r="C79" s="233" t="s">
        <v>5</v>
      </c>
      <c r="D79" s="278" t="s">
        <v>6</v>
      </c>
      <c r="E79" s="243" t="s">
        <v>57</v>
      </c>
      <c r="F79" s="245" t="s">
        <v>7</v>
      </c>
      <c r="G79" s="243" t="s">
        <v>8</v>
      </c>
      <c r="H79" s="243" t="s">
        <v>40</v>
      </c>
      <c r="I79" s="233" t="s">
        <v>41</v>
      </c>
      <c r="J79" s="233"/>
      <c r="K79" s="233" t="s">
        <v>42</v>
      </c>
      <c r="L79" s="233"/>
      <c r="M79" s="280" t="s">
        <v>28</v>
      </c>
      <c r="N79" s="282" t="s">
        <v>43</v>
      </c>
      <c r="O79" s="1"/>
      <c r="P79" s="1"/>
    </row>
    <row r="80" spans="2:16" ht="13.5" customHeight="1" thickBot="1">
      <c r="B80" s="254"/>
      <c r="C80" s="234"/>
      <c r="D80" s="279"/>
      <c r="E80" s="244"/>
      <c r="F80" s="246"/>
      <c r="G80" s="244"/>
      <c r="H80" s="244"/>
      <c r="I80" s="105" t="s">
        <v>70</v>
      </c>
      <c r="J80" s="105" t="s">
        <v>71</v>
      </c>
      <c r="K80" s="105" t="s">
        <v>72</v>
      </c>
      <c r="L80" s="105" t="s">
        <v>71</v>
      </c>
      <c r="M80" s="281"/>
      <c r="N80" s="283"/>
      <c r="O80" s="1"/>
      <c r="P80" s="1"/>
    </row>
    <row r="81" spans="2:16" ht="19.5" customHeight="1">
      <c r="B81" s="19">
        <f>B80+1</f>
        <v>1</v>
      </c>
      <c r="C81" s="94">
        <v>132</v>
      </c>
      <c r="D81" s="34" t="s">
        <v>21</v>
      </c>
      <c r="E81" s="24" t="s">
        <v>159</v>
      </c>
      <c r="F81" s="24" t="s">
        <v>225</v>
      </c>
      <c r="G81" s="22" t="s">
        <v>15</v>
      </c>
      <c r="H81" s="94">
        <v>2.4</v>
      </c>
      <c r="I81" s="142">
        <v>360</v>
      </c>
      <c r="J81" s="142">
        <v>360</v>
      </c>
      <c r="K81" s="142">
        <v>1</v>
      </c>
      <c r="L81" s="94">
        <f>IF(K81&gt;10,0,-10*K81+110)</f>
        <v>100</v>
      </c>
      <c r="M81" s="186">
        <f>SUM(J81,L81)</f>
        <v>460</v>
      </c>
      <c r="N81" s="187">
        <f>INT(1000*(M81/MAX(M81:M85)))</f>
        <v>1000</v>
      </c>
      <c r="O81" s="1"/>
      <c r="P81" s="1"/>
    </row>
    <row r="82" spans="2:16" ht="19.5" customHeight="1">
      <c r="B82" s="21">
        <f>B81+1</f>
        <v>2</v>
      </c>
      <c r="C82" s="94">
        <v>157</v>
      </c>
      <c r="D82" s="99" t="s">
        <v>19</v>
      </c>
      <c r="E82" s="24" t="s">
        <v>161</v>
      </c>
      <c r="F82" s="24" t="s">
        <v>20</v>
      </c>
      <c r="G82" s="94" t="s">
        <v>15</v>
      </c>
      <c r="H82" s="94">
        <v>2.4</v>
      </c>
      <c r="I82" s="94">
        <v>361</v>
      </c>
      <c r="J82" s="94">
        <v>359</v>
      </c>
      <c r="K82" s="94">
        <v>1</v>
      </c>
      <c r="L82" s="94">
        <f>IF(K82&gt;10,0,-10*K82+110)</f>
        <v>100</v>
      </c>
      <c r="M82" s="188">
        <f>SUM(J82,L82)</f>
        <v>459</v>
      </c>
      <c r="N82" s="196">
        <f>INT(1000*(M82/MAX(M81:M85)))</f>
        <v>997</v>
      </c>
      <c r="O82" s="1"/>
      <c r="P82" s="1"/>
    </row>
    <row r="83" spans="2:16" ht="19.5" customHeight="1">
      <c r="B83" s="21">
        <f>B82+1</f>
        <v>3</v>
      </c>
      <c r="C83" s="94">
        <v>175</v>
      </c>
      <c r="D83" s="34" t="s">
        <v>173</v>
      </c>
      <c r="E83" s="24" t="s">
        <v>174</v>
      </c>
      <c r="F83" s="24" t="s">
        <v>175</v>
      </c>
      <c r="G83" s="22" t="s">
        <v>15</v>
      </c>
      <c r="H83" s="94">
        <v>2.4</v>
      </c>
      <c r="I83" s="94">
        <v>359</v>
      </c>
      <c r="J83" s="94">
        <v>359</v>
      </c>
      <c r="K83" s="94">
        <v>0</v>
      </c>
      <c r="L83" s="94">
        <v>0</v>
      </c>
      <c r="M83" s="188">
        <f>SUM(J83,L83)</f>
        <v>359</v>
      </c>
      <c r="N83" s="196">
        <f>INT(1000*(M83/MAX(M81:M85)))</f>
        <v>780</v>
      </c>
      <c r="O83" s="1"/>
      <c r="P83" s="1"/>
    </row>
    <row r="84" spans="2:16" ht="19.5" customHeight="1">
      <c r="B84" s="21">
        <f>B83+1</f>
        <v>4</v>
      </c>
      <c r="C84" s="94">
        <v>186</v>
      </c>
      <c r="D84" s="79" t="s">
        <v>143</v>
      </c>
      <c r="E84" s="80" t="s">
        <v>144</v>
      </c>
      <c r="F84" s="80" t="s">
        <v>145</v>
      </c>
      <c r="G84" s="108" t="s">
        <v>15</v>
      </c>
      <c r="H84" s="94">
        <v>2.4</v>
      </c>
      <c r="I84" s="94">
        <v>242</v>
      </c>
      <c r="J84" s="94">
        <v>242</v>
      </c>
      <c r="K84" s="94">
        <v>0</v>
      </c>
      <c r="L84" s="94">
        <v>0</v>
      </c>
      <c r="M84" s="188">
        <f>SUM(J84,L84)</f>
        <v>242</v>
      </c>
      <c r="N84" s="196">
        <f>INT(1000*(M84/MAX(M81:M85)))</f>
        <v>526</v>
      </c>
      <c r="O84" s="1"/>
      <c r="P84" s="1"/>
    </row>
    <row r="85" spans="2:16" ht="19.5" customHeight="1" thickBot="1">
      <c r="B85" s="28">
        <f>B84+1</f>
        <v>5</v>
      </c>
      <c r="C85" s="143">
        <v>120</v>
      </c>
      <c r="D85" s="32" t="s">
        <v>48</v>
      </c>
      <c r="E85" s="214" t="s">
        <v>152</v>
      </c>
      <c r="F85" s="214" t="s">
        <v>49</v>
      </c>
      <c r="G85" s="206" t="s">
        <v>15</v>
      </c>
      <c r="H85" s="143">
        <v>2.4</v>
      </c>
      <c r="I85" s="143">
        <v>339</v>
      </c>
      <c r="J85" s="143">
        <v>339</v>
      </c>
      <c r="K85" s="143">
        <v>6</v>
      </c>
      <c r="L85" s="143">
        <f>IF(K85&gt;10,0,-10*K85+110)</f>
        <v>50</v>
      </c>
      <c r="M85" s="198">
        <f>SUM(J85,L85)</f>
        <v>389</v>
      </c>
      <c r="N85" s="199">
        <f>INT(1000*(M85/MAX(M81:M85)))</f>
        <v>845</v>
      </c>
      <c r="O85" s="1"/>
      <c r="P85" s="1"/>
    </row>
    <row r="86" spans="1:15" ht="12.75">
      <c r="A86" s="27"/>
      <c r="O86" s="98"/>
    </row>
    <row r="87" spans="1:15" ht="12.75">
      <c r="A87" s="27"/>
      <c r="O87" s="98"/>
    </row>
    <row r="88" spans="1:15" ht="12.75">
      <c r="A88" s="27"/>
      <c r="O88" s="98"/>
    </row>
    <row r="89" spans="1:15" ht="12.75">
      <c r="A89" s="27"/>
      <c r="O89" s="98"/>
    </row>
    <row r="90" spans="1:16" ht="13.5" customHeight="1">
      <c r="A90" s="1"/>
      <c r="I90" s="48"/>
      <c r="J90" s="49" t="s">
        <v>22</v>
      </c>
      <c r="K90" s="49"/>
      <c r="L90" s="50"/>
      <c r="M90" s="50"/>
      <c r="O90" s="1"/>
      <c r="P90" s="1"/>
    </row>
    <row r="91" spans="1:17" ht="14.25" customHeight="1">
      <c r="A91" s="248" t="s">
        <v>94</v>
      </c>
      <c r="B91" s="249"/>
      <c r="C91" s="249"/>
      <c r="D91" s="249"/>
      <c r="E91" s="249"/>
      <c r="F91" s="249"/>
      <c r="G91" s="249"/>
      <c r="I91" s="2"/>
      <c r="L91" s="27"/>
      <c r="O91" s="1"/>
      <c r="P91" s="1"/>
      <c r="Q91" s="1"/>
    </row>
    <row r="92" spans="1:17" ht="14.25" customHeight="1">
      <c r="A92" s="51"/>
      <c r="B92" s="52"/>
      <c r="C92" s="4"/>
      <c r="D92" s="4"/>
      <c r="E92" s="4"/>
      <c r="F92" s="53"/>
      <c r="I92" s="251" t="s">
        <v>266</v>
      </c>
      <c r="J92" s="249"/>
      <c r="K92" s="249"/>
      <c r="L92" s="249"/>
      <c r="M92" s="249"/>
      <c r="N92" s="249"/>
      <c r="O92" s="249"/>
      <c r="P92" s="249"/>
      <c r="Q92" s="1"/>
    </row>
    <row r="93" spans="1:17" ht="14.25" customHeight="1">
      <c r="A93" s="250" t="s">
        <v>89</v>
      </c>
      <c r="B93" s="249"/>
      <c r="C93" s="249"/>
      <c r="D93" s="249"/>
      <c r="E93" s="249"/>
      <c r="F93" s="249"/>
      <c r="G93" s="249"/>
      <c r="J93" s="2"/>
      <c r="M93" s="27"/>
      <c r="N93" s="27"/>
      <c r="O93" s="1"/>
      <c r="P93" s="1"/>
      <c r="Q93" s="1"/>
    </row>
    <row r="94" spans="1:17" ht="14.25" customHeight="1">
      <c r="A94" s="55"/>
      <c r="B94" s="56"/>
      <c r="C94" s="57"/>
      <c r="D94" s="57"/>
      <c r="E94" s="57"/>
      <c r="F94" s="58"/>
      <c r="I94" s="251" t="s">
        <v>267</v>
      </c>
      <c r="J94" s="249"/>
      <c r="K94" s="249"/>
      <c r="L94" s="249"/>
      <c r="M94" s="249"/>
      <c r="N94" s="249"/>
      <c r="O94" s="249"/>
      <c r="P94" s="249"/>
      <c r="Q94" s="1"/>
    </row>
    <row r="95" spans="1:17" ht="14.25" customHeight="1">
      <c r="A95" s="248" t="s">
        <v>90</v>
      </c>
      <c r="B95" s="249"/>
      <c r="C95" s="249"/>
      <c r="D95" s="249"/>
      <c r="E95" s="249"/>
      <c r="F95" s="249"/>
      <c r="G95" s="249"/>
      <c r="I95" s="53"/>
      <c r="J95" s="2"/>
      <c r="M95" s="27"/>
      <c r="N95" s="27"/>
      <c r="O95" s="1"/>
      <c r="P95" s="1"/>
      <c r="Q95" s="1"/>
    </row>
    <row r="96" spans="1:17" ht="14.25" customHeight="1">
      <c r="A96" s="1"/>
      <c r="C96" s="59"/>
      <c r="D96" s="60"/>
      <c r="E96" s="60"/>
      <c r="F96" s="2"/>
      <c r="G96" s="2"/>
      <c r="H96" s="61"/>
      <c r="I96" s="250" t="s">
        <v>228</v>
      </c>
      <c r="J96" s="249"/>
      <c r="K96" s="249"/>
      <c r="L96" s="249"/>
      <c r="M96" s="249"/>
      <c r="N96" s="249"/>
      <c r="O96" s="249"/>
      <c r="P96" s="249"/>
      <c r="Q96" s="1"/>
    </row>
    <row r="97" ht="12.75">
      <c r="A97" s="1"/>
    </row>
  </sheetData>
  <sheetProtection/>
  <mergeCells count="100">
    <mergeCell ref="F11:G11"/>
    <mergeCell ref="I92:P92"/>
    <mergeCell ref="A93:G93"/>
    <mergeCell ref="I94:P94"/>
    <mergeCell ref="A95:G95"/>
    <mergeCell ref="I96:P96"/>
    <mergeCell ref="H79:H80"/>
    <mergeCell ref="I79:J79"/>
    <mergeCell ref="K79:L79"/>
    <mergeCell ref="M79:M80"/>
    <mergeCell ref="N79:N80"/>
    <mergeCell ref="A91:G91"/>
    <mergeCell ref="F77:G77"/>
    <mergeCell ref="B79:B80"/>
    <mergeCell ref="C79:C80"/>
    <mergeCell ref="D79:D80"/>
    <mergeCell ref="E79:E80"/>
    <mergeCell ref="F79:F80"/>
    <mergeCell ref="G79:G80"/>
    <mergeCell ref="G67:G68"/>
    <mergeCell ref="H67:H68"/>
    <mergeCell ref="I67:J67"/>
    <mergeCell ref="K67:L67"/>
    <mergeCell ref="M67:M68"/>
    <mergeCell ref="N67:N68"/>
    <mergeCell ref="H57:H58"/>
    <mergeCell ref="I57:J57"/>
    <mergeCell ref="K57:L57"/>
    <mergeCell ref="M57:M58"/>
    <mergeCell ref="N57:N58"/>
    <mergeCell ref="B67:B68"/>
    <mergeCell ref="C67:C68"/>
    <mergeCell ref="D67:D68"/>
    <mergeCell ref="E67:E68"/>
    <mergeCell ref="F67:F68"/>
    <mergeCell ref="F55:G55"/>
    <mergeCell ref="B57:B58"/>
    <mergeCell ref="C57:C58"/>
    <mergeCell ref="D57:D58"/>
    <mergeCell ref="E57:E58"/>
    <mergeCell ref="F57:F58"/>
    <mergeCell ref="G57:G58"/>
    <mergeCell ref="G45:G46"/>
    <mergeCell ref="H45:H46"/>
    <mergeCell ref="I45:J45"/>
    <mergeCell ref="K45:L45"/>
    <mergeCell ref="M45:M46"/>
    <mergeCell ref="N45:N46"/>
    <mergeCell ref="H35:H36"/>
    <mergeCell ref="I35:J35"/>
    <mergeCell ref="K35:L35"/>
    <mergeCell ref="M35:M36"/>
    <mergeCell ref="N35:N36"/>
    <mergeCell ref="B45:B46"/>
    <mergeCell ref="C45:C46"/>
    <mergeCell ref="D45:D46"/>
    <mergeCell ref="E45:E46"/>
    <mergeCell ref="F45:F46"/>
    <mergeCell ref="F33:G33"/>
    <mergeCell ref="B35:B36"/>
    <mergeCell ref="C35:C36"/>
    <mergeCell ref="D35:D36"/>
    <mergeCell ref="E35:E36"/>
    <mergeCell ref="F35:F36"/>
    <mergeCell ref="G35:G36"/>
    <mergeCell ref="G23:G24"/>
    <mergeCell ref="H23:H24"/>
    <mergeCell ref="I23:J23"/>
    <mergeCell ref="K23:L23"/>
    <mergeCell ref="M23:M24"/>
    <mergeCell ref="N23:N24"/>
    <mergeCell ref="H13:H14"/>
    <mergeCell ref="I13:J13"/>
    <mergeCell ref="K13:L13"/>
    <mergeCell ref="M13:M14"/>
    <mergeCell ref="N13:N14"/>
    <mergeCell ref="B23:B24"/>
    <mergeCell ref="C23:C24"/>
    <mergeCell ref="D23:D24"/>
    <mergeCell ref="E23:E24"/>
    <mergeCell ref="F23:F24"/>
    <mergeCell ref="B13:B14"/>
    <mergeCell ref="C13:C14"/>
    <mergeCell ref="D13:D14"/>
    <mergeCell ref="E13:E14"/>
    <mergeCell ref="F13:F14"/>
    <mergeCell ref="G13:G14"/>
    <mergeCell ref="K5:N5"/>
    <mergeCell ref="D6:J6"/>
    <mergeCell ref="K6:N6"/>
    <mergeCell ref="D7:J7"/>
    <mergeCell ref="B9:N9"/>
    <mergeCell ref="F10:G10"/>
    <mergeCell ref="D1:J1"/>
    <mergeCell ref="K1:M1"/>
    <mergeCell ref="D2:J2"/>
    <mergeCell ref="K2:M2"/>
    <mergeCell ref="D3:J3"/>
    <mergeCell ref="D4:J4"/>
    <mergeCell ref="K4:M4"/>
  </mergeCells>
  <printOptions/>
  <pageMargins left="0.2" right="0.1968503937007874" top="0.78" bottom="0.3937007874015748" header="0" footer="0"/>
  <pageSetup fitToHeight="2" horizontalDpi="600" verticalDpi="600" orientation="portrait" paperSize="9" scale="76" r:id="rId2"/>
  <rowBreaks count="1" manualBreakCount="1">
    <brk id="54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indexed="24"/>
  </sheetPr>
  <dimension ref="A1:P59"/>
  <sheetViews>
    <sheetView zoomScaleSheetLayoutView="100" zoomScalePageLayoutView="0" workbookViewId="0" topLeftCell="A1">
      <selection activeCell="L31" activeCellId="3" sqref="Q19 Q35 Q35 L31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47" customWidth="1"/>
    <col min="4" max="4" width="30.8515625" style="1" customWidth="1"/>
    <col min="5" max="5" width="7.421875" style="1" customWidth="1"/>
    <col min="6" max="6" width="9.28125" style="1" customWidth="1"/>
    <col min="7" max="7" width="10.140625" style="1" customWidth="1"/>
    <col min="8" max="12" width="5.7109375" style="1" customWidth="1"/>
    <col min="13" max="13" width="7.8515625" style="27" customWidth="1"/>
    <col min="14" max="14" width="7.8515625" style="1" customWidth="1"/>
    <col min="15" max="15" width="2.57421875" style="0" customWidth="1"/>
  </cols>
  <sheetData>
    <row r="1" spans="1:15" ht="13.5" customHeight="1">
      <c r="A1" s="5"/>
      <c r="B1" s="63"/>
      <c r="C1" s="63"/>
      <c r="D1" s="259" t="s">
        <v>64</v>
      </c>
      <c r="E1" s="259"/>
      <c r="F1" s="259"/>
      <c r="G1" s="259"/>
      <c r="H1" s="259"/>
      <c r="I1" s="259"/>
      <c r="J1" s="259"/>
      <c r="K1" s="255" t="s">
        <v>102</v>
      </c>
      <c r="L1" s="255"/>
      <c r="M1" s="255"/>
      <c r="N1" s="11"/>
      <c r="O1" s="6"/>
    </row>
    <row r="2" spans="1:15" ht="13.5" customHeight="1">
      <c r="A2" s="5"/>
      <c r="B2" s="64"/>
      <c r="C2" s="64"/>
      <c r="D2" s="232"/>
      <c r="E2" s="232"/>
      <c r="F2" s="232"/>
      <c r="G2" s="232"/>
      <c r="H2" s="232"/>
      <c r="I2" s="232"/>
      <c r="J2" s="232"/>
      <c r="K2" s="255" t="s">
        <v>250</v>
      </c>
      <c r="L2" s="255"/>
      <c r="M2" s="255"/>
      <c r="N2" s="11"/>
      <c r="O2" s="8"/>
    </row>
    <row r="3" spans="1:15" ht="13.5" customHeight="1">
      <c r="A3" s="5"/>
      <c r="B3" s="65"/>
      <c r="C3" s="65"/>
      <c r="D3" s="266" t="s">
        <v>99</v>
      </c>
      <c r="E3" s="266"/>
      <c r="F3" s="266"/>
      <c r="G3" s="266"/>
      <c r="H3" s="266"/>
      <c r="I3" s="266"/>
      <c r="J3" s="266"/>
      <c r="K3" s="65"/>
      <c r="L3" s="5"/>
      <c r="M3" s="5"/>
      <c r="N3" s="5"/>
      <c r="O3" s="9"/>
    </row>
    <row r="4" spans="1:15" ht="13.5" customHeight="1">
      <c r="A4" s="5"/>
      <c r="B4" s="11"/>
      <c r="C4" s="11"/>
      <c r="D4" s="247" t="s">
        <v>101</v>
      </c>
      <c r="E4" s="247"/>
      <c r="F4" s="247"/>
      <c r="G4" s="247"/>
      <c r="H4" s="247"/>
      <c r="I4" s="247"/>
      <c r="J4" s="247"/>
      <c r="K4" s="258" t="s">
        <v>23</v>
      </c>
      <c r="L4" s="258"/>
      <c r="M4" s="258"/>
      <c r="N4" s="5"/>
      <c r="O4" s="10"/>
    </row>
    <row r="5" spans="1:15" ht="13.5" customHeight="1">
      <c r="A5" s="5"/>
      <c r="B5" s="53"/>
      <c r="C5" s="53"/>
      <c r="D5" s="53"/>
      <c r="E5" s="53"/>
      <c r="F5" s="53"/>
      <c r="G5" s="53"/>
      <c r="H5" s="53"/>
      <c r="I5" s="53"/>
      <c r="J5" s="53"/>
      <c r="K5" s="255" t="s">
        <v>74</v>
      </c>
      <c r="L5" s="255"/>
      <c r="M5" s="255"/>
      <c r="N5" s="255"/>
      <c r="O5" s="10"/>
    </row>
    <row r="6" spans="1:15" ht="13.5" customHeight="1">
      <c r="A6" s="5"/>
      <c r="B6" s="66"/>
      <c r="C6" s="66"/>
      <c r="D6" s="259" t="s">
        <v>24</v>
      </c>
      <c r="E6" s="259"/>
      <c r="F6" s="259"/>
      <c r="G6" s="259"/>
      <c r="H6" s="259"/>
      <c r="I6" s="259"/>
      <c r="J6" s="259"/>
      <c r="K6" s="255" t="s">
        <v>73</v>
      </c>
      <c r="L6" s="255"/>
      <c r="M6" s="255"/>
      <c r="N6" s="255"/>
      <c r="O6" s="10"/>
    </row>
    <row r="7" spans="1:15" ht="15.75" customHeight="1">
      <c r="A7" s="5"/>
      <c r="B7" s="67"/>
      <c r="C7" s="67"/>
      <c r="D7" s="256" t="s">
        <v>25</v>
      </c>
      <c r="E7" s="256"/>
      <c r="F7" s="256"/>
      <c r="G7" s="256"/>
      <c r="H7" s="256"/>
      <c r="I7" s="256"/>
      <c r="J7" s="256"/>
      <c r="K7" s="67"/>
      <c r="L7" s="67"/>
      <c r="M7" s="5"/>
      <c r="N7" s="5"/>
      <c r="O7" s="9"/>
    </row>
    <row r="8" spans="1:15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2.5" customHeight="1">
      <c r="A9" s="5"/>
      <c r="B9" s="257" t="s">
        <v>47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5"/>
    </row>
    <row r="10" spans="1:14" ht="13.5" customHeight="1" thickBot="1">
      <c r="A10" s="5"/>
      <c r="B10" s="5"/>
      <c r="C10" s="12"/>
      <c r="D10" s="13"/>
      <c r="E10" s="14"/>
      <c r="F10" s="14"/>
      <c r="G10" s="14"/>
      <c r="H10" s="15"/>
      <c r="I10" s="16"/>
      <c r="J10" s="16"/>
      <c r="K10" s="16"/>
      <c r="L10" s="16"/>
      <c r="M10" s="68"/>
      <c r="N10" s="5"/>
    </row>
    <row r="11" spans="2:14" ht="13.5" customHeight="1">
      <c r="B11" s="253" t="s">
        <v>4</v>
      </c>
      <c r="C11" s="233" t="s">
        <v>5</v>
      </c>
      <c r="D11" s="241" t="s">
        <v>6</v>
      </c>
      <c r="E11" s="243" t="s">
        <v>57</v>
      </c>
      <c r="F11" s="245" t="s">
        <v>7</v>
      </c>
      <c r="G11" s="243" t="s">
        <v>8</v>
      </c>
      <c r="H11" s="241" t="s">
        <v>26</v>
      </c>
      <c r="I11" s="241"/>
      <c r="J11" s="236"/>
      <c r="K11" s="260" t="s">
        <v>27</v>
      </c>
      <c r="L11" s="238"/>
      <c r="M11" s="261" t="s">
        <v>28</v>
      </c>
      <c r="N11" s="263" t="s">
        <v>29</v>
      </c>
    </row>
    <row r="12" spans="2:14" ht="13.5" thickBot="1">
      <c r="B12" s="254"/>
      <c r="C12" s="234"/>
      <c r="D12" s="242"/>
      <c r="E12" s="244"/>
      <c r="F12" s="246"/>
      <c r="G12" s="244"/>
      <c r="H12" s="17">
        <v>1</v>
      </c>
      <c r="I12" s="17">
        <v>2</v>
      </c>
      <c r="J12" s="18">
        <v>3</v>
      </c>
      <c r="K12" s="69">
        <v>1</v>
      </c>
      <c r="L12" s="70">
        <v>2</v>
      </c>
      <c r="M12" s="262"/>
      <c r="N12" s="264"/>
    </row>
    <row r="13" spans="1:14" s="115" customFormat="1" ht="19.5" customHeight="1">
      <c r="A13" s="114"/>
      <c r="B13" s="158">
        <f aca="true" t="shared" si="0" ref="B13:B47">B12+1</f>
        <v>1</v>
      </c>
      <c r="C13" s="139">
        <v>116</v>
      </c>
      <c r="D13" s="182" t="s">
        <v>184</v>
      </c>
      <c r="E13" s="39"/>
      <c r="F13" s="39" t="s">
        <v>185</v>
      </c>
      <c r="G13" s="30" t="s">
        <v>178</v>
      </c>
      <c r="H13" s="118">
        <v>180</v>
      </c>
      <c r="I13" s="121">
        <v>136</v>
      </c>
      <c r="J13" s="119">
        <v>180</v>
      </c>
      <c r="K13" s="74"/>
      <c r="L13" s="180"/>
      <c r="M13" s="172">
        <f aca="true" t="shared" si="1" ref="M13:M25">SUM(H13:J13)</f>
        <v>496</v>
      </c>
      <c r="N13" s="160">
        <f aca="true" t="shared" si="2" ref="N13:N47">RANK(M13,M$13:M$47)</f>
        <v>1</v>
      </c>
    </row>
    <row r="14" spans="1:14" s="115" customFormat="1" ht="19.5" customHeight="1">
      <c r="A14" s="114"/>
      <c r="B14" s="71">
        <f t="shared" si="0"/>
        <v>2</v>
      </c>
      <c r="C14" s="94">
        <v>118</v>
      </c>
      <c r="D14" s="79" t="s">
        <v>146</v>
      </c>
      <c r="E14" s="80" t="s">
        <v>147</v>
      </c>
      <c r="F14" s="80" t="s">
        <v>148</v>
      </c>
      <c r="G14" s="22" t="s">
        <v>15</v>
      </c>
      <c r="H14" s="121">
        <v>173</v>
      </c>
      <c r="I14" s="118">
        <v>180</v>
      </c>
      <c r="J14" s="122">
        <v>142</v>
      </c>
      <c r="K14" s="74"/>
      <c r="L14" s="26"/>
      <c r="M14" s="163">
        <f t="shared" si="1"/>
        <v>495</v>
      </c>
      <c r="N14" s="164">
        <f t="shared" si="2"/>
        <v>2</v>
      </c>
    </row>
    <row r="15" spans="1:14" s="115" customFormat="1" ht="19.5" customHeight="1">
      <c r="A15" s="114"/>
      <c r="B15" s="71">
        <f t="shared" si="0"/>
        <v>3</v>
      </c>
      <c r="C15" s="94">
        <v>123</v>
      </c>
      <c r="D15" s="23" t="s">
        <v>153</v>
      </c>
      <c r="E15" s="24"/>
      <c r="F15" s="24" t="s">
        <v>154</v>
      </c>
      <c r="G15" s="108" t="s">
        <v>15</v>
      </c>
      <c r="H15" s="121">
        <v>143</v>
      </c>
      <c r="I15" s="121">
        <v>174</v>
      </c>
      <c r="J15" s="122">
        <v>157</v>
      </c>
      <c r="K15" s="74"/>
      <c r="L15" s="26"/>
      <c r="M15" s="163">
        <f t="shared" si="1"/>
        <v>474</v>
      </c>
      <c r="N15" s="162">
        <f t="shared" si="2"/>
        <v>3</v>
      </c>
    </row>
    <row r="16" spans="2:14" ht="19.5" customHeight="1">
      <c r="B16" s="71">
        <f t="shared" si="0"/>
        <v>4</v>
      </c>
      <c r="C16" s="94">
        <v>162</v>
      </c>
      <c r="D16" s="184" t="s">
        <v>165</v>
      </c>
      <c r="E16" s="80" t="s">
        <v>166</v>
      </c>
      <c r="F16" s="80" t="s">
        <v>167</v>
      </c>
      <c r="G16" s="22" t="s">
        <v>15</v>
      </c>
      <c r="H16" s="121">
        <v>131</v>
      </c>
      <c r="I16" s="118">
        <v>180</v>
      </c>
      <c r="J16" s="122">
        <v>141</v>
      </c>
      <c r="K16" s="74"/>
      <c r="L16" s="26"/>
      <c r="M16" s="163">
        <f t="shared" si="1"/>
        <v>452</v>
      </c>
      <c r="N16" s="163">
        <f t="shared" si="2"/>
        <v>4</v>
      </c>
    </row>
    <row r="17" spans="2:14" ht="19.5" customHeight="1">
      <c r="B17" s="71">
        <f t="shared" si="0"/>
        <v>5</v>
      </c>
      <c r="C17" s="94">
        <v>186</v>
      </c>
      <c r="D17" s="79" t="s">
        <v>143</v>
      </c>
      <c r="E17" s="80" t="s">
        <v>144</v>
      </c>
      <c r="F17" s="80" t="s">
        <v>145</v>
      </c>
      <c r="G17" s="22" t="s">
        <v>15</v>
      </c>
      <c r="H17" s="121">
        <v>134</v>
      </c>
      <c r="I17" s="121">
        <v>143</v>
      </c>
      <c r="J17" s="122">
        <v>163</v>
      </c>
      <c r="K17" s="74"/>
      <c r="L17" s="26"/>
      <c r="M17" s="163">
        <f t="shared" si="1"/>
        <v>440</v>
      </c>
      <c r="N17" s="163">
        <f t="shared" si="2"/>
        <v>5</v>
      </c>
    </row>
    <row r="18" spans="2:14" ht="19.5" customHeight="1">
      <c r="B18" s="71">
        <f t="shared" si="0"/>
        <v>6</v>
      </c>
      <c r="C18" s="94">
        <v>125</v>
      </c>
      <c r="D18" s="23" t="s">
        <v>65</v>
      </c>
      <c r="E18" s="30" t="s">
        <v>155</v>
      </c>
      <c r="F18" s="30" t="s">
        <v>66</v>
      </c>
      <c r="G18" s="31" t="s">
        <v>15</v>
      </c>
      <c r="H18" s="121">
        <v>178</v>
      </c>
      <c r="I18" s="121">
        <v>144</v>
      </c>
      <c r="J18" s="122">
        <v>117</v>
      </c>
      <c r="K18" s="74"/>
      <c r="L18" s="26"/>
      <c r="M18" s="163">
        <f t="shared" si="1"/>
        <v>439</v>
      </c>
      <c r="N18" s="163">
        <f t="shared" si="2"/>
        <v>6</v>
      </c>
    </row>
    <row r="19" spans="2:14" ht="19.5" customHeight="1">
      <c r="B19" s="71">
        <f t="shared" si="0"/>
        <v>7</v>
      </c>
      <c r="C19" s="94">
        <v>187</v>
      </c>
      <c r="D19" s="81" t="s">
        <v>139</v>
      </c>
      <c r="E19" s="30"/>
      <c r="F19" s="30" t="s">
        <v>140</v>
      </c>
      <c r="G19" s="22" t="s">
        <v>15</v>
      </c>
      <c r="H19" s="121">
        <v>132</v>
      </c>
      <c r="I19" s="121">
        <v>160</v>
      </c>
      <c r="J19" s="122">
        <v>123</v>
      </c>
      <c r="K19" s="74"/>
      <c r="L19" s="26"/>
      <c r="M19" s="163">
        <f t="shared" si="1"/>
        <v>415</v>
      </c>
      <c r="N19" s="163">
        <f t="shared" si="2"/>
        <v>7</v>
      </c>
    </row>
    <row r="20" spans="2:14" ht="19.5" customHeight="1">
      <c r="B20" s="71">
        <f t="shared" si="0"/>
        <v>8</v>
      </c>
      <c r="C20" s="94">
        <v>102</v>
      </c>
      <c r="D20" s="176" t="s">
        <v>106</v>
      </c>
      <c r="E20" s="168">
        <v>21769</v>
      </c>
      <c r="F20" s="169">
        <v>251</v>
      </c>
      <c r="G20" s="22" t="s">
        <v>15</v>
      </c>
      <c r="H20" s="121">
        <v>110</v>
      </c>
      <c r="I20" s="121">
        <v>140</v>
      </c>
      <c r="J20" s="122">
        <v>145</v>
      </c>
      <c r="K20" s="21"/>
      <c r="L20" s="73"/>
      <c r="M20" s="163">
        <f t="shared" si="1"/>
        <v>395</v>
      </c>
      <c r="N20" s="163">
        <f t="shared" si="2"/>
        <v>8</v>
      </c>
    </row>
    <row r="21" spans="2:14" ht="19.5" customHeight="1">
      <c r="B21" s="71">
        <f t="shared" si="0"/>
        <v>9</v>
      </c>
      <c r="C21" s="94">
        <v>170</v>
      </c>
      <c r="D21" s="81" t="s">
        <v>170</v>
      </c>
      <c r="E21" s="30" t="s">
        <v>171</v>
      </c>
      <c r="F21" s="30" t="s">
        <v>53</v>
      </c>
      <c r="G21" s="22" t="s">
        <v>15</v>
      </c>
      <c r="H21" s="121">
        <v>125</v>
      </c>
      <c r="I21" s="121">
        <v>159</v>
      </c>
      <c r="J21" s="122">
        <v>108</v>
      </c>
      <c r="K21" s="74"/>
      <c r="L21" s="26"/>
      <c r="M21" s="163">
        <f t="shared" si="1"/>
        <v>392</v>
      </c>
      <c r="N21" s="163">
        <f t="shared" si="2"/>
        <v>9</v>
      </c>
    </row>
    <row r="22" spans="2:14" ht="19.5" customHeight="1">
      <c r="B22" s="71">
        <f t="shared" si="0"/>
        <v>10</v>
      </c>
      <c r="C22" s="94">
        <v>145</v>
      </c>
      <c r="D22" s="23" t="s">
        <v>176</v>
      </c>
      <c r="E22" s="30"/>
      <c r="F22" s="30" t="s">
        <v>177</v>
      </c>
      <c r="G22" s="109" t="s">
        <v>178</v>
      </c>
      <c r="H22" s="121">
        <v>120</v>
      </c>
      <c r="I22" s="121">
        <v>145</v>
      </c>
      <c r="J22" s="122">
        <v>116</v>
      </c>
      <c r="K22" s="74"/>
      <c r="L22" s="26"/>
      <c r="M22" s="163">
        <f t="shared" si="1"/>
        <v>381</v>
      </c>
      <c r="N22" s="163">
        <f t="shared" si="2"/>
        <v>10</v>
      </c>
    </row>
    <row r="23" spans="2:14" ht="19.5" customHeight="1">
      <c r="B23" s="71">
        <f t="shared" si="0"/>
        <v>11</v>
      </c>
      <c r="C23" s="94">
        <v>171</v>
      </c>
      <c r="D23" s="23" t="s">
        <v>16</v>
      </c>
      <c r="E23" s="30" t="s">
        <v>172</v>
      </c>
      <c r="F23" s="30" t="s">
        <v>17</v>
      </c>
      <c r="G23" s="108" t="s">
        <v>15</v>
      </c>
      <c r="H23" s="121">
        <v>110</v>
      </c>
      <c r="I23" s="121">
        <v>127</v>
      </c>
      <c r="J23" s="122">
        <v>139</v>
      </c>
      <c r="K23" s="74"/>
      <c r="L23" s="26"/>
      <c r="M23" s="163">
        <f t="shared" si="1"/>
        <v>376</v>
      </c>
      <c r="N23" s="163">
        <f t="shared" si="2"/>
        <v>11</v>
      </c>
    </row>
    <row r="24" spans="2:14" ht="19.5" customHeight="1">
      <c r="B24" s="71">
        <f t="shared" si="0"/>
        <v>12</v>
      </c>
      <c r="C24" s="94">
        <v>126</v>
      </c>
      <c r="D24" s="23" t="s">
        <v>156</v>
      </c>
      <c r="E24" s="24" t="s">
        <v>157</v>
      </c>
      <c r="F24" s="24" t="s">
        <v>158</v>
      </c>
      <c r="G24" s="179" t="s">
        <v>15</v>
      </c>
      <c r="H24" s="121">
        <v>70</v>
      </c>
      <c r="I24" s="121">
        <v>144</v>
      </c>
      <c r="J24" s="122">
        <v>149</v>
      </c>
      <c r="K24" s="74"/>
      <c r="L24" s="26"/>
      <c r="M24" s="163">
        <f t="shared" si="1"/>
        <v>363</v>
      </c>
      <c r="N24" s="163">
        <f t="shared" si="2"/>
        <v>12</v>
      </c>
    </row>
    <row r="25" spans="2:14" ht="19.5" customHeight="1">
      <c r="B25" s="71">
        <f t="shared" si="0"/>
        <v>13</v>
      </c>
      <c r="C25" s="94">
        <v>109</v>
      </c>
      <c r="D25" s="34" t="s">
        <v>129</v>
      </c>
      <c r="E25" s="24" t="s">
        <v>130</v>
      </c>
      <c r="F25" s="24" t="s">
        <v>131</v>
      </c>
      <c r="G25" s="179" t="s">
        <v>60</v>
      </c>
      <c r="H25" s="121">
        <v>90</v>
      </c>
      <c r="I25" s="121">
        <v>112</v>
      </c>
      <c r="J25" s="122">
        <v>126</v>
      </c>
      <c r="K25" s="74"/>
      <c r="L25" s="26"/>
      <c r="M25" s="163">
        <f t="shared" si="1"/>
        <v>328</v>
      </c>
      <c r="N25" s="163">
        <f t="shared" si="2"/>
        <v>13</v>
      </c>
    </row>
    <row r="26" spans="2:14" ht="19.5" customHeight="1">
      <c r="B26" s="71">
        <f t="shared" si="0"/>
        <v>14</v>
      </c>
      <c r="C26" s="94">
        <v>122</v>
      </c>
      <c r="D26" s="23" t="s">
        <v>110</v>
      </c>
      <c r="E26" s="24"/>
      <c r="F26" s="24" t="s">
        <v>111</v>
      </c>
      <c r="G26" s="22" t="s">
        <v>15</v>
      </c>
      <c r="H26" s="121">
        <v>104</v>
      </c>
      <c r="I26" s="121">
        <v>99</v>
      </c>
      <c r="J26" s="122">
        <v>103</v>
      </c>
      <c r="K26" s="124"/>
      <c r="L26" s="117"/>
      <c r="M26" s="163">
        <f>SUM(H26:K26)</f>
        <v>306</v>
      </c>
      <c r="N26" s="163">
        <f t="shared" si="2"/>
        <v>14</v>
      </c>
    </row>
    <row r="27" spans="2:14" ht="19.5" customHeight="1">
      <c r="B27" s="71">
        <f t="shared" si="0"/>
        <v>15</v>
      </c>
      <c r="C27" s="94">
        <v>163</v>
      </c>
      <c r="D27" s="99" t="s">
        <v>168</v>
      </c>
      <c r="E27" s="24" t="s">
        <v>169</v>
      </c>
      <c r="F27" s="24" t="s">
        <v>54</v>
      </c>
      <c r="G27" s="22" t="s">
        <v>15</v>
      </c>
      <c r="H27" s="121">
        <v>98</v>
      </c>
      <c r="I27" s="121">
        <v>113</v>
      </c>
      <c r="J27" s="122">
        <v>88</v>
      </c>
      <c r="K27" s="74"/>
      <c r="L27" s="26"/>
      <c r="M27" s="163">
        <f>SUM(H27:J27)</f>
        <v>299</v>
      </c>
      <c r="N27" s="163">
        <f t="shared" si="2"/>
        <v>15</v>
      </c>
    </row>
    <row r="28" spans="2:14" ht="19.5" customHeight="1">
      <c r="B28" s="71">
        <f t="shared" si="0"/>
        <v>16</v>
      </c>
      <c r="C28" s="94">
        <v>184</v>
      </c>
      <c r="D28" s="40" t="s">
        <v>183</v>
      </c>
      <c r="E28" s="80"/>
      <c r="F28" s="30" t="s">
        <v>61</v>
      </c>
      <c r="G28" s="30" t="s">
        <v>178</v>
      </c>
      <c r="H28" s="121">
        <v>108</v>
      </c>
      <c r="I28" s="118">
        <v>180</v>
      </c>
      <c r="J28" s="122">
        <v>0</v>
      </c>
      <c r="K28" s="74"/>
      <c r="L28" s="26"/>
      <c r="M28" s="163">
        <f>SUM(H28:J28)</f>
        <v>288</v>
      </c>
      <c r="N28" s="163">
        <f t="shared" si="2"/>
        <v>16</v>
      </c>
    </row>
    <row r="29" spans="2:14" ht="19.5" customHeight="1">
      <c r="B29" s="71">
        <f t="shared" si="0"/>
        <v>17</v>
      </c>
      <c r="C29" s="94">
        <v>101</v>
      </c>
      <c r="D29" s="23" t="s">
        <v>113</v>
      </c>
      <c r="E29" s="30"/>
      <c r="F29" s="30" t="s">
        <v>114</v>
      </c>
      <c r="G29" s="22" t="s">
        <v>15</v>
      </c>
      <c r="H29" s="121">
        <v>105</v>
      </c>
      <c r="I29" s="121">
        <v>98</v>
      </c>
      <c r="J29" s="122">
        <v>84</v>
      </c>
      <c r="K29" s="120"/>
      <c r="L29" s="116"/>
      <c r="M29" s="163">
        <f>SUM(H29:L29)</f>
        <v>287</v>
      </c>
      <c r="N29" s="163">
        <f t="shared" si="2"/>
        <v>17</v>
      </c>
    </row>
    <row r="30" spans="2:14" ht="19.5" customHeight="1">
      <c r="B30" s="71">
        <f t="shared" si="0"/>
        <v>18</v>
      </c>
      <c r="C30" s="94">
        <v>100</v>
      </c>
      <c r="D30" s="176" t="s">
        <v>105</v>
      </c>
      <c r="E30" s="168"/>
      <c r="F30" s="169">
        <v>123</v>
      </c>
      <c r="G30" s="22" t="s">
        <v>15</v>
      </c>
      <c r="H30" s="121">
        <v>104</v>
      </c>
      <c r="I30" s="121">
        <v>93</v>
      </c>
      <c r="J30" s="122">
        <v>81</v>
      </c>
      <c r="K30" s="120"/>
      <c r="L30" s="116"/>
      <c r="M30" s="163">
        <f>SUM(H30:L30)</f>
        <v>278</v>
      </c>
      <c r="N30" s="163">
        <f t="shared" si="2"/>
        <v>18</v>
      </c>
    </row>
    <row r="31" spans="2:14" ht="19.5" customHeight="1">
      <c r="B31" s="71">
        <f t="shared" si="0"/>
        <v>19</v>
      </c>
      <c r="C31" s="94">
        <v>190</v>
      </c>
      <c r="D31" s="34" t="s">
        <v>191</v>
      </c>
      <c r="E31" s="24" t="s">
        <v>192</v>
      </c>
      <c r="F31" s="24" t="s">
        <v>193</v>
      </c>
      <c r="G31" s="31" t="s">
        <v>121</v>
      </c>
      <c r="H31" s="121">
        <v>96</v>
      </c>
      <c r="I31" s="121">
        <v>91</v>
      </c>
      <c r="J31" s="122">
        <v>91</v>
      </c>
      <c r="K31" s="74"/>
      <c r="L31" s="26"/>
      <c r="M31" s="163">
        <f aca="true" t="shared" si="3" ref="M31:M47">SUM(H31:J31)</f>
        <v>278</v>
      </c>
      <c r="N31" s="163">
        <f t="shared" si="2"/>
        <v>18</v>
      </c>
    </row>
    <row r="32" spans="2:14" ht="19.5" customHeight="1">
      <c r="B32" s="71">
        <f t="shared" si="0"/>
        <v>20</v>
      </c>
      <c r="C32" s="94">
        <v>114</v>
      </c>
      <c r="D32" s="79" t="s">
        <v>163</v>
      </c>
      <c r="E32" s="80" t="s">
        <v>164</v>
      </c>
      <c r="F32" s="80" t="s">
        <v>55</v>
      </c>
      <c r="G32" s="22" t="s">
        <v>15</v>
      </c>
      <c r="H32" s="121">
        <v>0</v>
      </c>
      <c r="I32" s="121">
        <v>137</v>
      </c>
      <c r="J32" s="122">
        <v>120</v>
      </c>
      <c r="K32" s="74"/>
      <c r="L32" s="26"/>
      <c r="M32" s="163">
        <f t="shared" si="3"/>
        <v>257</v>
      </c>
      <c r="N32" s="163">
        <f t="shared" si="2"/>
        <v>20</v>
      </c>
    </row>
    <row r="33" spans="2:14" ht="19.5" customHeight="1">
      <c r="B33" s="71">
        <f t="shared" si="0"/>
        <v>21</v>
      </c>
      <c r="C33" s="94">
        <v>111</v>
      </c>
      <c r="D33" s="40" t="s">
        <v>132</v>
      </c>
      <c r="E33" s="30" t="s">
        <v>133</v>
      </c>
      <c r="F33" s="30" t="s">
        <v>134</v>
      </c>
      <c r="G33" s="31" t="s">
        <v>60</v>
      </c>
      <c r="H33" s="121">
        <v>78</v>
      </c>
      <c r="I33" s="121">
        <v>89</v>
      </c>
      <c r="J33" s="122">
        <v>88</v>
      </c>
      <c r="K33" s="74"/>
      <c r="L33" s="26"/>
      <c r="M33" s="163">
        <f t="shared" si="3"/>
        <v>255</v>
      </c>
      <c r="N33" s="163">
        <f t="shared" si="2"/>
        <v>21</v>
      </c>
    </row>
    <row r="34" spans="2:14" ht="19.5" customHeight="1">
      <c r="B34" s="71">
        <f t="shared" si="0"/>
        <v>22</v>
      </c>
      <c r="C34" s="94">
        <v>180</v>
      </c>
      <c r="D34" s="23" t="s">
        <v>181</v>
      </c>
      <c r="E34" s="30"/>
      <c r="F34" s="30" t="s">
        <v>182</v>
      </c>
      <c r="G34" s="30" t="s">
        <v>178</v>
      </c>
      <c r="H34" s="121">
        <v>50</v>
      </c>
      <c r="I34" s="121">
        <v>90</v>
      </c>
      <c r="J34" s="122">
        <v>111</v>
      </c>
      <c r="K34" s="75"/>
      <c r="L34" s="76"/>
      <c r="M34" s="163">
        <f t="shared" si="3"/>
        <v>251</v>
      </c>
      <c r="N34" s="163">
        <f t="shared" si="2"/>
        <v>22</v>
      </c>
    </row>
    <row r="35" spans="2:14" ht="19.5" customHeight="1">
      <c r="B35" s="71">
        <f t="shared" si="0"/>
        <v>23</v>
      </c>
      <c r="C35" s="94">
        <v>179</v>
      </c>
      <c r="D35" s="23" t="s">
        <v>179</v>
      </c>
      <c r="E35" s="24"/>
      <c r="F35" s="30" t="s">
        <v>180</v>
      </c>
      <c r="G35" s="30" t="s">
        <v>178</v>
      </c>
      <c r="H35" s="121">
        <v>0</v>
      </c>
      <c r="I35" s="121">
        <v>133</v>
      </c>
      <c r="J35" s="122">
        <v>117</v>
      </c>
      <c r="K35" s="74"/>
      <c r="L35" s="26"/>
      <c r="M35" s="163">
        <f t="shared" si="3"/>
        <v>250</v>
      </c>
      <c r="N35" s="163">
        <f t="shared" si="2"/>
        <v>23</v>
      </c>
    </row>
    <row r="36" spans="2:14" ht="19.5" customHeight="1">
      <c r="B36" s="71">
        <f t="shared" si="0"/>
        <v>24</v>
      </c>
      <c r="C36" s="94">
        <v>192</v>
      </c>
      <c r="D36" s="34" t="s">
        <v>197</v>
      </c>
      <c r="E36" s="24" t="s">
        <v>198</v>
      </c>
      <c r="F36" s="24" t="s">
        <v>199</v>
      </c>
      <c r="G36" s="31" t="s">
        <v>121</v>
      </c>
      <c r="H36" s="121">
        <v>100</v>
      </c>
      <c r="I36" s="121">
        <v>74</v>
      </c>
      <c r="J36" s="122">
        <v>73</v>
      </c>
      <c r="K36" s="74"/>
      <c r="L36" s="26"/>
      <c r="M36" s="163">
        <f t="shared" si="3"/>
        <v>247</v>
      </c>
      <c r="N36" s="163">
        <f t="shared" si="2"/>
        <v>24</v>
      </c>
    </row>
    <row r="37" spans="2:14" ht="19.5" customHeight="1">
      <c r="B37" s="71">
        <f t="shared" si="0"/>
        <v>25</v>
      </c>
      <c r="C37" s="94">
        <v>195</v>
      </c>
      <c r="D37" s="79" t="s">
        <v>206</v>
      </c>
      <c r="E37" s="24" t="s">
        <v>208</v>
      </c>
      <c r="F37" s="24" t="s">
        <v>207</v>
      </c>
      <c r="G37" s="22" t="s">
        <v>15</v>
      </c>
      <c r="H37" s="121">
        <v>123</v>
      </c>
      <c r="I37" s="121">
        <v>121</v>
      </c>
      <c r="J37" s="122">
        <v>0</v>
      </c>
      <c r="K37" s="74"/>
      <c r="L37" s="26"/>
      <c r="M37" s="163">
        <f t="shared" si="3"/>
        <v>244</v>
      </c>
      <c r="N37" s="163">
        <f t="shared" si="2"/>
        <v>25</v>
      </c>
    </row>
    <row r="38" spans="2:14" ht="19.5" customHeight="1">
      <c r="B38" s="71">
        <f t="shared" si="0"/>
        <v>26</v>
      </c>
      <c r="C38" s="94">
        <v>194</v>
      </c>
      <c r="D38" s="34" t="s">
        <v>203</v>
      </c>
      <c r="E38" s="24" t="s">
        <v>204</v>
      </c>
      <c r="F38" s="24" t="s">
        <v>205</v>
      </c>
      <c r="G38" s="31" t="s">
        <v>121</v>
      </c>
      <c r="H38" s="121">
        <v>89</v>
      </c>
      <c r="I38" s="121">
        <v>80</v>
      </c>
      <c r="J38" s="122">
        <v>72</v>
      </c>
      <c r="K38" s="74"/>
      <c r="L38" s="26"/>
      <c r="M38" s="163">
        <f t="shared" si="3"/>
        <v>241</v>
      </c>
      <c r="N38" s="163">
        <f t="shared" si="2"/>
        <v>26</v>
      </c>
    </row>
    <row r="39" spans="2:14" ht="19.5" customHeight="1">
      <c r="B39" s="71">
        <f t="shared" si="0"/>
        <v>27</v>
      </c>
      <c r="C39" s="94">
        <v>191</v>
      </c>
      <c r="D39" s="34" t="s">
        <v>194</v>
      </c>
      <c r="E39" s="30" t="s">
        <v>195</v>
      </c>
      <c r="F39" s="30" t="s">
        <v>196</v>
      </c>
      <c r="G39" s="31" t="s">
        <v>121</v>
      </c>
      <c r="H39" s="121">
        <v>70</v>
      </c>
      <c r="I39" s="121">
        <v>77</v>
      </c>
      <c r="J39" s="122">
        <v>66</v>
      </c>
      <c r="K39" s="74"/>
      <c r="L39" s="26"/>
      <c r="M39" s="163">
        <f t="shared" si="3"/>
        <v>213</v>
      </c>
      <c r="N39" s="163">
        <f t="shared" si="2"/>
        <v>27</v>
      </c>
    </row>
    <row r="40" spans="2:14" ht="19.5" customHeight="1">
      <c r="B40" s="71">
        <f t="shared" si="0"/>
        <v>28</v>
      </c>
      <c r="C40" s="94">
        <v>112</v>
      </c>
      <c r="D40" s="34" t="s">
        <v>135</v>
      </c>
      <c r="E40" s="24" t="s">
        <v>136</v>
      </c>
      <c r="F40" s="24" t="s">
        <v>137</v>
      </c>
      <c r="G40" s="31" t="s">
        <v>60</v>
      </c>
      <c r="H40" s="121">
        <v>91</v>
      </c>
      <c r="I40" s="121">
        <v>0</v>
      </c>
      <c r="J40" s="122">
        <v>108</v>
      </c>
      <c r="K40" s="74"/>
      <c r="L40" s="26"/>
      <c r="M40" s="163">
        <f t="shared" si="3"/>
        <v>199</v>
      </c>
      <c r="N40" s="163">
        <f t="shared" si="2"/>
        <v>28</v>
      </c>
    </row>
    <row r="41" spans="2:14" ht="19.5" customHeight="1">
      <c r="B41" s="71">
        <f t="shared" si="0"/>
        <v>29</v>
      </c>
      <c r="C41" s="94">
        <v>103</v>
      </c>
      <c r="D41" s="34" t="s">
        <v>107</v>
      </c>
      <c r="E41" s="24" t="s">
        <v>115</v>
      </c>
      <c r="F41" s="24" t="s">
        <v>108</v>
      </c>
      <c r="G41" s="22" t="s">
        <v>15</v>
      </c>
      <c r="H41" s="121">
        <v>0</v>
      </c>
      <c r="I41" s="121">
        <v>106</v>
      </c>
      <c r="J41" s="122">
        <v>92</v>
      </c>
      <c r="K41" s="74"/>
      <c r="L41" s="26"/>
      <c r="M41" s="163">
        <f t="shared" si="3"/>
        <v>198</v>
      </c>
      <c r="N41" s="163">
        <f t="shared" si="2"/>
        <v>29</v>
      </c>
    </row>
    <row r="42" spans="2:14" ht="19.5" customHeight="1">
      <c r="B42" s="71">
        <f t="shared" si="0"/>
        <v>30</v>
      </c>
      <c r="C42" s="94">
        <v>104</v>
      </c>
      <c r="D42" s="40" t="s">
        <v>116</v>
      </c>
      <c r="E42" s="24" t="s">
        <v>117</v>
      </c>
      <c r="F42" s="30" t="s">
        <v>109</v>
      </c>
      <c r="G42" s="22" t="s">
        <v>15</v>
      </c>
      <c r="H42" s="121">
        <v>52</v>
      </c>
      <c r="I42" s="121">
        <v>65</v>
      </c>
      <c r="J42" s="122">
        <v>63</v>
      </c>
      <c r="K42" s="75"/>
      <c r="L42" s="76"/>
      <c r="M42" s="163">
        <f t="shared" si="3"/>
        <v>180</v>
      </c>
      <c r="N42" s="163">
        <f t="shared" si="2"/>
        <v>30</v>
      </c>
    </row>
    <row r="43" spans="2:14" ht="19.5" customHeight="1">
      <c r="B43" s="71">
        <f t="shared" si="0"/>
        <v>31</v>
      </c>
      <c r="C43" s="94">
        <v>157</v>
      </c>
      <c r="D43" s="99" t="s">
        <v>19</v>
      </c>
      <c r="E43" s="24" t="s">
        <v>161</v>
      </c>
      <c r="F43" s="24" t="s">
        <v>20</v>
      </c>
      <c r="G43" s="94" t="s">
        <v>15</v>
      </c>
      <c r="H43" s="118">
        <v>180</v>
      </c>
      <c r="I43" s="121">
        <v>0</v>
      </c>
      <c r="J43" s="122">
        <v>0</v>
      </c>
      <c r="K43" s="74"/>
      <c r="L43" s="26"/>
      <c r="M43" s="163">
        <f t="shared" si="3"/>
        <v>180</v>
      </c>
      <c r="N43" s="163">
        <f t="shared" si="2"/>
        <v>30</v>
      </c>
    </row>
    <row r="44" spans="2:14" ht="19.5" customHeight="1">
      <c r="B44" s="71">
        <f t="shared" si="0"/>
        <v>32</v>
      </c>
      <c r="C44" s="94">
        <v>185</v>
      </c>
      <c r="D44" s="40" t="s">
        <v>186</v>
      </c>
      <c r="E44" s="30"/>
      <c r="F44" s="30" t="s">
        <v>187</v>
      </c>
      <c r="G44" s="30" t="s">
        <v>178</v>
      </c>
      <c r="H44" s="121">
        <v>0</v>
      </c>
      <c r="I44" s="121">
        <v>111</v>
      </c>
      <c r="J44" s="122">
        <v>0</v>
      </c>
      <c r="K44" s="74"/>
      <c r="L44" s="26"/>
      <c r="M44" s="163">
        <f t="shared" si="3"/>
        <v>111</v>
      </c>
      <c r="N44" s="163">
        <f t="shared" si="2"/>
        <v>32</v>
      </c>
    </row>
    <row r="45" spans="2:14" ht="19.5" customHeight="1">
      <c r="B45" s="71">
        <f t="shared" si="0"/>
        <v>33</v>
      </c>
      <c r="C45" s="94">
        <v>193</v>
      </c>
      <c r="D45" s="34" t="s">
        <v>200</v>
      </c>
      <c r="E45" s="24" t="s">
        <v>201</v>
      </c>
      <c r="F45" s="24" t="s">
        <v>202</v>
      </c>
      <c r="G45" s="31" t="s">
        <v>121</v>
      </c>
      <c r="H45" s="121">
        <v>0</v>
      </c>
      <c r="I45" s="121">
        <v>0</v>
      </c>
      <c r="J45" s="122">
        <v>57</v>
      </c>
      <c r="K45" s="75"/>
      <c r="L45" s="76"/>
      <c r="M45" s="163">
        <f t="shared" si="3"/>
        <v>57</v>
      </c>
      <c r="N45" s="163">
        <f t="shared" si="2"/>
        <v>33</v>
      </c>
    </row>
    <row r="46" spans="2:14" ht="19.5" customHeight="1">
      <c r="B46" s="71">
        <f t="shared" si="0"/>
        <v>34</v>
      </c>
      <c r="C46" s="94">
        <v>176</v>
      </c>
      <c r="D46" s="23" t="s">
        <v>52</v>
      </c>
      <c r="E46" s="30" t="s">
        <v>63</v>
      </c>
      <c r="F46" s="30" t="s">
        <v>18</v>
      </c>
      <c r="G46" s="22" t="s">
        <v>15</v>
      </c>
      <c r="H46" s="121">
        <v>0</v>
      </c>
      <c r="I46" s="121">
        <v>0</v>
      </c>
      <c r="J46" s="122">
        <v>0</v>
      </c>
      <c r="K46" s="74"/>
      <c r="L46" s="26"/>
      <c r="M46" s="163">
        <f t="shared" si="3"/>
        <v>0</v>
      </c>
      <c r="N46" s="163">
        <f t="shared" si="2"/>
        <v>34</v>
      </c>
    </row>
    <row r="47" spans="2:14" ht="19.5" customHeight="1">
      <c r="B47" s="71">
        <f t="shared" si="0"/>
        <v>35</v>
      </c>
      <c r="C47" s="94">
        <v>117</v>
      </c>
      <c r="D47" s="34" t="s">
        <v>188</v>
      </c>
      <c r="E47" s="24" t="s">
        <v>189</v>
      </c>
      <c r="F47" s="24" t="s">
        <v>190</v>
      </c>
      <c r="G47" s="31" t="s">
        <v>121</v>
      </c>
      <c r="H47" s="121">
        <v>0</v>
      </c>
      <c r="I47" s="121">
        <v>0</v>
      </c>
      <c r="J47" s="122">
        <v>0</v>
      </c>
      <c r="K47" s="21"/>
      <c r="L47" s="73"/>
      <c r="M47" s="163">
        <f t="shared" si="3"/>
        <v>0</v>
      </c>
      <c r="N47" s="163">
        <f t="shared" si="2"/>
        <v>34</v>
      </c>
    </row>
    <row r="48" ht="13.5" customHeight="1"/>
    <row r="49" spans="3:15" ht="13.5" customHeight="1">
      <c r="C49" s="1"/>
      <c r="I49" s="48"/>
      <c r="J49" s="49" t="s">
        <v>22</v>
      </c>
      <c r="K49" s="49"/>
      <c r="L49" s="50"/>
      <c r="M49" s="50"/>
      <c r="O49" s="1"/>
    </row>
    <row r="50" spans="1:16" ht="14.25" customHeight="1">
      <c r="A50" s="248" t="s">
        <v>94</v>
      </c>
      <c r="B50" s="249"/>
      <c r="C50" s="249"/>
      <c r="D50" s="249"/>
      <c r="E50" s="249"/>
      <c r="F50" s="249"/>
      <c r="G50" s="249"/>
      <c r="I50" s="2"/>
      <c r="L50" s="27"/>
      <c r="M50" s="1"/>
      <c r="O50" s="1"/>
      <c r="P50" s="1"/>
    </row>
    <row r="51" spans="1:16" ht="14.25" customHeight="1">
      <c r="A51" s="51"/>
      <c r="B51" s="52"/>
      <c r="C51" s="4"/>
      <c r="D51" s="4"/>
      <c r="E51" s="4"/>
      <c r="F51" s="53"/>
      <c r="H51" s="251" t="s">
        <v>270</v>
      </c>
      <c r="I51" s="249"/>
      <c r="J51" s="249"/>
      <c r="K51" s="249"/>
      <c r="L51" s="249"/>
      <c r="M51" s="249"/>
      <c r="N51" s="249"/>
      <c r="O51" s="249"/>
      <c r="P51" s="249"/>
    </row>
    <row r="52" spans="1:16" ht="14.25" customHeight="1">
      <c r="A52" s="250" t="s">
        <v>89</v>
      </c>
      <c r="B52" s="249"/>
      <c r="C52" s="249"/>
      <c r="D52" s="249"/>
      <c r="E52" s="249"/>
      <c r="F52" s="249"/>
      <c r="G52" s="249"/>
      <c r="J52" s="2"/>
      <c r="N52" s="27"/>
      <c r="O52" s="1"/>
      <c r="P52" s="1"/>
    </row>
    <row r="53" spans="1:16" ht="14.25" customHeight="1">
      <c r="A53" s="55"/>
      <c r="B53" s="56"/>
      <c r="C53" s="57"/>
      <c r="D53" s="57"/>
      <c r="E53" s="57"/>
      <c r="F53" s="58"/>
      <c r="H53" s="251" t="s">
        <v>269</v>
      </c>
      <c r="I53" s="249"/>
      <c r="J53" s="249"/>
      <c r="K53" s="249"/>
      <c r="L53" s="249"/>
      <c r="M53" s="249"/>
      <c r="N53" s="249"/>
      <c r="O53" s="249"/>
      <c r="P53" s="249"/>
    </row>
    <row r="54" spans="1:16" ht="14.25" customHeight="1">
      <c r="A54" s="248" t="s">
        <v>90</v>
      </c>
      <c r="B54" s="249"/>
      <c r="C54" s="249"/>
      <c r="D54" s="249"/>
      <c r="E54" s="249"/>
      <c r="F54" s="249"/>
      <c r="G54" s="249"/>
      <c r="I54" s="53"/>
      <c r="J54" s="2"/>
      <c r="N54" s="27"/>
      <c r="O54" s="1"/>
      <c r="P54" s="1"/>
    </row>
    <row r="55" spans="3:16" ht="14.25" customHeight="1">
      <c r="C55" s="59"/>
      <c r="D55" s="60"/>
      <c r="E55" s="60"/>
      <c r="F55" s="2"/>
      <c r="G55" s="2"/>
      <c r="H55" s="250" t="s">
        <v>271</v>
      </c>
      <c r="I55" s="252"/>
      <c r="J55" s="252"/>
      <c r="K55" s="252"/>
      <c r="L55" s="252"/>
      <c r="M55" s="252"/>
      <c r="N55" s="252"/>
      <c r="O55" s="252"/>
      <c r="P55" s="252"/>
    </row>
    <row r="57" spans="1:12" ht="15.75">
      <c r="A57" s="55"/>
      <c r="B57" s="56"/>
      <c r="C57" s="57"/>
      <c r="D57" s="57"/>
      <c r="E57" s="58"/>
      <c r="I57" s="2"/>
      <c r="L57" s="27"/>
    </row>
    <row r="59" spans="3:12" ht="15.75">
      <c r="C59" s="59"/>
      <c r="D59" s="60"/>
      <c r="E59" s="2"/>
      <c r="F59" s="2"/>
      <c r="G59" s="61"/>
      <c r="H59" s="53"/>
      <c r="I59" s="2"/>
      <c r="L59" s="27"/>
    </row>
  </sheetData>
  <sheetProtection/>
  <mergeCells count="28">
    <mergeCell ref="D4:J4"/>
    <mergeCell ref="K4:M4"/>
    <mergeCell ref="A50:G50"/>
    <mergeCell ref="A52:G52"/>
    <mergeCell ref="D11:D12"/>
    <mergeCell ref="E11:E12"/>
    <mergeCell ref="D6:J6"/>
    <mergeCell ref="K6:N6"/>
    <mergeCell ref="D7:J7"/>
    <mergeCell ref="B9:N9"/>
    <mergeCell ref="K5:N5"/>
    <mergeCell ref="N11:N12"/>
    <mergeCell ref="K11:L11"/>
    <mergeCell ref="B11:B12"/>
    <mergeCell ref="C11:C12"/>
    <mergeCell ref="D1:J1"/>
    <mergeCell ref="K1:M1"/>
    <mergeCell ref="D2:J2"/>
    <mergeCell ref="K2:M2"/>
    <mergeCell ref="D3:J3"/>
    <mergeCell ref="H51:P51"/>
    <mergeCell ref="H53:P53"/>
    <mergeCell ref="H55:P55"/>
    <mergeCell ref="A54:G54"/>
    <mergeCell ref="F11:F12"/>
    <mergeCell ref="G11:G12"/>
    <mergeCell ref="H11:J11"/>
    <mergeCell ref="M11:M12"/>
  </mergeCells>
  <printOptions horizontalCentered="1"/>
  <pageMargins left="0.5511811023622047" right="0.1968503937007874" top="0.4" bottom="0.1968503937007874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Minkevich</dc:creator>
  <cp:keywords/>
  <dc:description/>
  <cp:lastModifiedBy>PELAGIC</cp:lastModifiedBy>
  <cp:lastPrinted>2015-09-29T05:53:13Z</cp:lastPrinted>
  <dcterms:created xsi:type="dcterms:W3CDTF">2014-04-15T07:57:52Z</dcterms:created>
  <dcterms:modified xsi:type="dcterms:W3CDTF">2015-09-29T08:19:59Z</dcterms:modified>
  <cp:category/>
  <cp:version/>
  <cp:contentType/>
  <cp:contentStatus/>
</cp:coreProperties>
</file>