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99" firstSheet="18" activeTab="18"/>
  </bookViews>
  <sheets>
    <sheet name="E1976" sheetId="1" r:id="rId1"/>
    <sheet name="E1980" sheetId="2" r:id="rId2"/>
    <sheet name="E1982" sheetId="3" r:id="rId3"/>
    <sheet name="E1984" sheetId="4" r:id="rId4"/>
    <sheet name="E1986" sheetId="5" r:id="rId5"/>
    <sheet name="E1988" sheetId="6" r:id="rId6"/>
    <sheet name="E1990" sheetId="7" r:id="rId7"/>
    <sheet name="E1992" sheetId="8" r:id="rId8"/>
    <sheet name="E1994" sheetId="9" r:id="rId9"/>
    <sheet name="E1996" sheetId="10" r:id="rId10"/>
    <sheet name="E1998" sheetId="11" r:id="rId11"/>
    <sheet name="E2000" sheetId="12" r:id="rId12"/>
    <sheet name="E2003" sheetId="13" r:id="rId13"/>
    <sheet name="E2005" sheetId="14" r:id="rId14"/>
    <sheet name="E2007" sheetId="15" r:id="rId15"/>
    <sheet name="E2009" sheetId="16" r:id="rId16"/>
    <sheet name="E2011" sheetId="17" r:id="rId17"/>
    <sheet name="E2013" sheetId="18" r:id="rId18"/>
    <sheet name="E2015" sheetId="19" r:id="rId19"/>
    <sheet name="E2017" sheetId="20" r:id="rId20"/>
    <sheet name="medal winners" sheetId="21" r:id="rId21"/>
    <sheet name="All Pilots by year and rank" sheetId="22" r:id="rId22"/>
    <sheet name="Tasks" sheetId="23" r:id="rId23"/>
  </sheets>
  <definedNames>
    <definedName name="Excel_BuiltIn__FilterDatabase_1">#REF!</definedName>
    <definedName name="TABLE">'E1994'!$A$15:$A$15</definedName>
    <definedName name="TABLE_1">'E2000'!$A$15:$A$15</definedName>
    <definedName name="TABLE_2">'E2003'!$A$15:$A$15</definedName>
    <definedName name="TABLE_2_1">'E1994'!$A$15:$D$71</definedName>
    <definedName name="TABLE_2_1_1">'E2000'!$A$15:$D$71</definedName>
    <definedName name="TABLE_2_2">'E2003'!$A$15:$D$71</definedName>
    <definedName name="TABLE_2_3">'E2005'!$A$15:$D$71</definedName>
    <definedName name="TABLE_2_4">'E2007'!$A$15:$D$71</definedName>
    <definedName name="TABLE_2_5">'E2009'!$A$15:$D$71</definedName>
    <definedName name="TABLE_2_6">'E2011'!$A$15:$D$71</definedName>
    <definedName name="TABLE_3">'E2005'!$A$15:$A$15</definedName>
    <definedName name="TABLE_4">'E2007'!$A$15:$A$15</definedName>
    <definedName name="TABLE_5">'E2009'!$A$15:$A$15</definedName>
    <definedName name="TABLE_6">'E2011'!$A$15:$A$15</definedName>
  </definedNames>
  <calcPr fullCalcOnLoad="1"/>
</workbook>
</file>

<file path=xl/comments21.xml><?xml version="1.0" encoding="utf-8"?>
<comments xmlns="http://schemas.openxmlformats.org/spreadsheetml/2006/main">
  <authors>
    <author/>
  </authors>
  <commentList>
    <comment ref="Q27" authorId="0">
      <text>
        <r>
          <rPr>
            <b/>
            <sz val="8"/>
            <color indexed="8"/>
            <rFont val="Tahoma"/>
            <family val="2"/>
          </rPr>
          <t>gold=3, silver=2, bronze=1</t>
        </r>
      </text>
    </comment>
    <comment ref="Z27" authorId="0">
      <text>
        <r>
          <rPr>
            <b/>
            <sz val="8"/>
            <color indexed="8"/>
            <rFont val="Tahoma"/>
            <family val="2"/>
          </rPr>
          <t>gold=3, silver=2, bronze=1</t>
        </r>
      </text>
    </comment>
    <comment ref="L27" authorId="0">
      <text>
        <r>
          <rPr>
            <b/>
            <sz val="8"/>
            <color indexed="8"/>
            <rFont val="Tahoma"/>
            <family val="2"/>
          </rPr>
          <t>no. of points, if equal, no of gold medals, if equal no. of silver medals, if equal alphabet</t>
        </r>
      </text>
    </comment>
    <comment ref="T27" authorId="0">
      <text>
        <r>
          <rPr>
            <b/>
            <sz val="8"/>
            <color indexed="8"/>
            <rFont val="Tahoma"/>
            <family val="2"/>
          </rPr>
          <t>no. of points, if equal, no of gold medals, if equal no. of silver medals, if equal alphabet</t>
        </r>
      </text>
    </comment>
  </commentList>
</comments>
</file>

<file path=xl/comments22.xml><?xml version="1.0" encoding="utf-8"?>
<comments xmlns="http://schemas.openxmlformats.org/spreadsheetml/2006/main">
  <authors>
    <author>Uwe Schneider</author>
  </authors>
  <commentList>
    <comment ref="I444" authorId="0">
      <text>
        <r>
          <rPr>
            <b/>
            <sz val="8"/>
            <rFont val="Tahoma"/>
            <family val="2"/>
          </rPr>
          <t>GBR</t>
        </r>
      </text>
    </comment>
    <comment ref="J444" authorId="0">
      <text>
        <r>
          <rPr>
            <b/>
            <sz val="8"/>
            <rFont val="Tahoma"/>
            <family val="2"/>
          </rPr>
          <t>GBR</t>
        </r>
      </text>
    </comment>
    <comment ref="K444" authorId="0">
      <text>
        <r>
          <rPr>
            <b/>
            <sz val="8"/>
            <rFont val="Tahoma"/>
            <family val="2"/>
          </rPr>
          <t>IRE</t>
        </r>
      </text>
    </comment>
    <comment ref="L310" authorId="0">
      <text>
        <r>
          <rPr>
            <b/>
            <sz val="8"/>
            <rFont val="Tahoma"/>
            <family val="2"/>
          </rPr>
          <t>YUG</t>
        </r>
      </text>
    </comment>
    <comment ref="K310" authorId="0">
      <text>
        <r>
          <rPr>
            <b/>
            <sz val="8"/>
            <rFont val="Tahoma"/>
            <family val="2"/>
          </rPr>
          <t>YUG</t>
        </r>
      </text>
    </comment>
    <comment ref="N310" authorId="0">
      <text>
        <r>
          <rPr>
            <b/>
            <sz val="8"/>
            <rFont val="Tahoma"/>
            <family val="2"/>
          </rPr>
          <t>CRO</t>
        </r>
      </text>
    </comment>
    <comment ref="P310" authorId="0">
      <text>
        <r>
          <rPr>
            <b/>
            <sz val="8"/>
            <rFont val="Tahoma"/>
            <family val="2"/>
          </rPr>
          <t>CRO</t>
        </r>
      </text>
    </comment>
    <comment ref="W310" authorId="0">
      <text>
        <r>
          <rPr>
            <b/>
            <sz val="8"/>
            <rFont val="Tahoma"/>
            <family val="2"/>
          </rPr>
          <t>CRO</t>
        </r>
      </text>
    </comment>
  </commentList>
</comments>
</file>

<file path=xl/sharedStrings.xml><?xml version="1.0" encoding="utf-8"?>
<sst xmlns="http://schemas.openxmlformats.org/spreadsheetml/2006/main" count="5576" uniqueCount="1057">
  <si>
    <t>1st European Hot Air Balloon Championship 1976 - Skovde, Sweden</t>
  </si>
  <si>
    <t>April 14 - 18</t>
  </si>
  <si>
    <t>Task 1</t>
  </si>
  <si>
    <t>Hare and Hounds</t>
  </si>
  <si>
    <t>Task 2</t>
  </si>
  <si>
    <t>Fly In</t>
  </si>
  <si>
    <t>Event Director: John Grubbström / Sweden</t>
  </si>
  <si>
    <t>Rank</t>
  </si>
  <si>
    <t>NAME, First Name</t>
  </si>
  <si>
    <t>NAC</t>
  </si>
  <si>
    <t>Total</t>
  </si>
  <si>
    <t>FAITHFUL, Simon</t>
  </si>
  <si>
    <t>NED</t>
  </si>
  <si>
    <t>WOOLLETT, Wilf</t>
  </si>
  <si>
    <t>IRE</t>
  </si>
  <si>
    <t>MADSEN, Axel</t>
  </si>
  <si>
    <t>SWE</t>
  </si>
  <si>
    <t>STIESZ, Christian</t>
  </si>
  <si>
    <t>FRA</t>
  </si>
  <si>
    <t>STARKBAUM, Josef</t>
  </si>
  <si>
    <t>AUT</t>
  </si>
  <si>
    <t>BREDY, Michel</t>
  </si>
  <si>
    <t>CLARK, Phil</t>
  </si>
  <si>
    <t>GBR</t>
  </si>
  <si>
    <t>average</t>
  </si>
  <si>
    <t>DE VILLARS, Arnaud</t>
  </si>
  <si>
    <t>KLINGBERG, Mikael</t>
  </si>
  <si>
    <t>NOR</t>
  </si>
  <si>
    <t>ADAMS, Terrence</t>
  </si>
  <si>
    <t>BREU, Reinhardt</t>
  </si>
  <si>
    <t>GER</t>
  </si>
  <si>
    <t>MAES, Jojo</t>
  </si>
  <si>
    <t>WIRTH, Dick</t>
  </si>
  <si>
    <t>SCHWEIZER, Werner</t>
  </si>
  <si>
    <t>SUI</t>
  </si>
  <si>
    <t>DELFORGE, Gérard</t>
  </si>
  <si>
    <t>BEL</t>
  </si>
  <si>
    <t>KASEVA, Veikko</t>
  </si>
  <si>
    <t>FIN</t>
  </si>
  <si>
    <t>PAAMAND, Kai</t>
  </si>
  <si>
    <t>DEN</t>
  </si>
  <si>
    <t>ALEXANDER, Mike</t>
  </si>
  <si>
    <t>SIEGER, Arno</t>
  </si>
  <si>
    <t>SUNDQVIST, Lars</t>
  </si>
  <si>
    <t>KEANE, P</t>
  </si>
  <si>
    <t>ROUX DEVILLAS, Olivier</t>
  </si>
  <si>
    <t>DONNELLY, Tom</t>
  </si>
  <si>
    <t>STÅBI, Ulf</t>
  </si>
  <si>
    <t>DORMAN, Alan</t>
  </si>
  <si>
    <t>DOKK-OLSEN, David</t>
  </si>
  <si>
    <t>CEVEY, Freddy</t>
  </si>
  <si>
    <t>DANNERBO, Alfred</t>
  </si>
  <si>
    <t>EDWARDS, Gron</t>
  </si>
  <si>
    <t>WINDER, D</t>
  </si>
  <si>
    <t>2nd European Hot Air Balloon Championship 1980 - Arc et Senans, France</t>
  </si>
  <si>
    <t>October 10-13</t>
  </si>
  <si>
    <t>Event Director: Robert Noirclerc / FRA</t>
  </si>
  <si>
    <t>TERRIN, Patrice</t>
  </si>
  <si>
    <t>DE BRUIJN, Mathijs</t>
  </si>
  <si>
    <t>GRUBBSTROM, John</t>
  </si>
  <si>
    <t>LILJA, Ingemar</t>
  </si>
  <si>
    <t>CIESLAK,</t>
  </si>
  <si>
    <t>POL</t>
  </si>
  <si>
    <t>SAUBER, Jean</t>
  </si>
  <si>
    <t>LUX</t>
  </si>
  <si>
    <t>HAENNI</t>
  </si>
  <si>
    <t>WILLIAMS, Crispin</t>
  </si>
  <si>
    <t>MOIZARD, Francois</t>
  </si>
  <si>
    <t>GUIXA, Joaquin</t>
  </si>
  <si>
    <t>ESP</t>
  </si>
  <si>
    <t>LANDWERTH, Hermann</t>
  </si>
  <si>
    <t>LOOS, Friedel</t>
  </si>
  <si>
    <t>HUNZIKER</t>
  </si>
  <si>
    <t>DAHLSTRAND, Stig</t>
  </si>
  <si>
    <t>D'OULTREMONT, Yves</t>
  </si>
  <si>
    <t>PAAMAND, Kim</t>
  </si>
  <si>
    <t>FELIU RIUS, Thomas</t>
  </si>
  <si>
    <t>BRINK, Henk</t>
  </si>
  <si>
    <t>ITA</t>
  </si>
  <si>
    <t>BENNING, Karl-Heinz</t>
  </si>
  <si>
    <t>PORATI, Piero</t>
  </si>
  <si>
    <t>KEARLEY, Patrick</t>
  </si>
  <si>
    <t>3rd European Hot Air Balloon Championship 1982 - Ettelbruck, Luxembourg</t>
  </si>
  <si>
    <t xml:space="preserve">August  </t>
  </si>
  <si>
    <t>Event Director: Pit Thibo / LUX</t>
  </si>
  <si>
    <t>SORENSEN, Henning</t>
  </si>
  <si>
    <t>REUSCHER, Heinz</t>
  </si>
  <si>
    <t>MEIMBERG, Gerrit</t>
  </si>
  <si>
    <t>BROGLI, Arthur</t>
  </si>
  <si>
    <t>NICHOLSON, Bob</t>
  </si>
  <si>
    <t>BAREFORD, David</t>
  </si>
  <si>
    <t>LINDQVIST, Per-Ola</t>
  </si>
  <si>
    <t>MESSNER, Martin</t>
  </si>
  <si>
    <t>GUNNARSSON, Bengt</t>
  </si>
  <si>
    <t>AIMO, Giovanni</t>
  </si>
  <si>
    <t>HOFFMANN, Jurgen</t>
  </si>
  <si>
    <t>CONTEGIACOMO, Paolo</t>
  </si>
  <si>
    <t>KINDERMANN, Gerhard</t>
  </si>
  <si>
    <t>ROEHSLER, Rainer</t>
  </si>
  <si>
    <t>MORGAN, Peter</t>
  </si>
  <si>
    <t>WEBER, Jean-Claude</t>
  </si>
  <si>
    <t>GEBHARDT, Wilfried</t>
  </si>
  <si>
    <t>BRIDGE, Ian</t>
  </si>
  <si>
    <t>PARKKINEN, Pekka</t>
  </si>
  <si>
    <t>HAARHUIS, Ad</t>
  </si>
  <si>
    <t>BIGLER, Fritz</t>
  </si>
  <si>
    <t>DUQUE MARIN, Manuel</t>
  </si>
  <si>
    <t>GARDINI, Cesare</t>
  </si>
  <si>
    <t>VERNEUIL, Patrice</t>
  </si>
  <si>
    <t>4th European Hot Air Balloon Championship 1984 - Castle Howard, York, England</t>
  </si>
  <si>
    <t xml:space="preserve">August </t>
  </si>
  <si>
    <t>Event Director: Nigel Tasker / GBR</t>
  </si>
  <si>
    <t>TRIMBLE, Victor</t>
  </si>
  <si>
    <t>HUTTOIS, Jean-Marie</t>
  </si>
  <si>
    <t>ARNOULD, Michel</t>
  </si>
  <si>
    <t>GABARRO, B J</t>
  </si>
  <si>
    <t>CLAUSSEN, Uwe</t>
  </si>
  <si>
    <t>GROSSMAN-MADSEN, Axel</t>
  </si>
  <si>
    <t>LINDHOLM, Peter</t>
  </si>
  <si>
    <t>WESTLEY, Geoffrey</t>
  </si>
  <si>
    <t>WEGENER, Heinrich-Josef</t>
  </si>
  <si>
    <t>TROUTTET, P</t>
  </si>
  <si>
    <t>HUN</t>
  </si>
  <si>
    <t>TRINDLER, Marta (Ms)</t>
  </si>
  <si>
    <t>KOTZ, Josef</t>
  </si>
  <si>
    <t>WASEN, Hakan</t>
  </si>
  <si>
    <t>McCORMACK, Tom</t>
  </si>
  <si>
    <t>THIBO, Pit</t>
  </si>
  <si>
    <t>CHARBONNIER, Nello</t>
  </si>
  <si>
    <t>HAGGENEY, Markus</t>
  </si>
  <si>
    <t>CEDERLUND, Tommy</t>
  </si>
  <si>
    <t>TSCHERNJA, Rimmy</t>
  </si>
  <si>
    <t>DUPIN, Jean-Claude</t>
  </si>
  <si>
    <t>HORVATH, Ferenc</t>
  </si>
  <si>
    <t>HUMPERT, Dieter</t>
  </si>
  <si>
    <t>HAUGH, Kevin</t>
  </si>
  <si>
    <t>5th European Hot Air Balloon Championship 1986 - Stubenberg, Austria</t>
  </si>
  <si>
    <t>September 13 - 19</t>
  </si>
  <si>
    <t>14.9 pm</t>
  </si>
  <si>
    <t>HWZ</t>
  </si>
  <si>
    <t>15.9 am</t>
  </si>
  <si>
    <t>Task 2, 3</t>
  </si>
  <si>
    <t>XID/FON</t>
  </si>
  <si>
    <t>15.9 pm</t>
  </si>
  <si>
    <t>Task 4</t>
  </si>
  <si>
    <t>PDG</t>
  </si>
  <si>
    <t>16.9 am</t>
  </si>
  <si>
    <t>Task 5</t>
  </si>
  <si>
    <t>ELB</t>
  </si>
  <si>
    <t>16.9 pm</t>
  </si>
  <si>
    <t>Task 6</t>
  </si>
  <si>
    <t>JDG</t>
  </si>
  <si>
    <t>17.9 pm</t>
  </si>
  <si>
    <t>Task 8, 9</t>
  </si>
  <si>
    <t>FIN/PDG</t>
  </si>
  <si>
    <t>18.9 am</t>
  </si>
  <si>
    <t>Task 10, 11</t>
  </si>
  <si>
    <t>HWZ/XID</t>
  </si>
  <si>
    <t>19.9 am</t>
  </si>
  <si>
    <t>Task 12</t>
  </si>
  <si>
    <t>KORDEL, Hans</t>
  </si>
  <si>
    <t>SCHNEIDER, Uwe</t>
  </si>
  <si>
    <t>JENICEK, Wolfgang</t>
  </si>
  <si>
    <t>PINNER, Tony</t>
  </si>
  <si>
    <t>HAUER, Leopold</t>
  </si>
  <si>
    <t>SCHELLHOVE, Franz-Josef</t>
  </si>
  <si>
    <t>BLATTER, Rolf</t>
  </si>
  <si>
    <t>AASEN, Svein Olav</t>
  </si>
  <si>
    <t>HILLNHUTTER, Ortwin</t>
  </si>
  <si>
    <t>MEIERHOFER, Helmut</t>
  </si>
  <si>
    <t>KARDOS, Miklos</t>
  </si>
  <si>
    <t>FRIBORG, Christer</t>
  </si>
  <si>
    <t>MARZAL, Vincente</t>
  </si>
  <si>
    <t>JALAVA, Risto</t>
  </si>
  <si>
    <t>MUNIZ, Adolfo</t>
  </si>
  <si>
    <t>PERREN, Edgar-Gary</t>
  </si>
  <si>
    <t>MEULEMAN, Freddy</t>
  </si>
  <si>
    <t>KIVITIE, Martti</t>
  </si>
  <si>
    <t>LAURSEN, Lau</t>
  </si>
  <si>
    <t>BERNARDIN, Brigitte (Ms)</t>
  </si>
  <si>
    <t>KAUFMANN, Bruno</t>
  </si>
  <si>
    <t>ROUTSALAINEN, Jouni</t>
  </si>
  <si>
    <t>KOK, Paul</t>
  </si>
  <si>
    <t>FUCHS, Ingo</t>
  </si>
  <si>
    <t>MIKKELSEN, Lis (Ms)</t>
  </si>
  <si>
    <t>BAKOS, A</t>
  </si>
  <si>
    <t>STEWART, Stephanie (Ms)</t>
  </si>
  <si>
    <t>CWIKLA, Andrzej</t>
  </si>
  <si>
    <t>6th European Hot Air Balloon Championship 1988 - Leszno, Poland</t>
  </si>
  <si>
    <t>September 3 - 9</t>
  </si>
  <si>
    <t>4.9 am</t>
  </si>
  <si>
    <t>5.9 am</t>
  </si>
  <si>
    <t>PDG/ELB</t>
  </si>
  <si>
    <t>5.9 pm</t>
  </si>
  <si>
    <t>7.9 am</t>
  </si>
  <si>
    <t>7.9 pm</t>
  </si>
  <si>
    <t>Task 6, 7</t>
  </si>
  <si>
    <t>FIN/FON</t>
  </si>
  <si>
    <t>8.9 pm</t>
  </si>
  <si>
    <t>Task 8</t>
  </si>
  <si>
    <t>9.9 am</t>
  </si>
  <si>
    <t>Task 9</t>
  </si>
  <si>
    <t>SCHELLHOVE, Peter</t>
  </si>
  <si>
    <t>BROEDERS, Henk</t>
  </si>
  <si>
    <t>ISBERG, Erik</t>
  </si>
  <si>
    <t>POLGAR, Laszlo</t>
  </si>
  <si>
    <t>SCHUURMAN, Ronny</t>
  </si>
  <si>
    <t>WOLSTENHOLME, Colin</t>
  </si>
  <si>
    <t>KUBICEK, Ivan</t>
  </si>
  <si>
    <t>CZE</t>
  </si>
  <si>
    <t>SAUBER, Claude</t>
  </si>
  <si>
    <t>HUBER, Josef</t>
  </si>
  <si>
    <t>JAATINEN, Markku</t>
  </si>
  <si>
    <t>BADIOU, Alain</t>
  </si>
  <si>
    <t>YUG</t>
  </si>
  <si>
    <t>JAKAB, Janos</t>
  </si>
  <si>
    <t>FELIU, Dolores (Ms)</t>
  </si>
  <si>
    <t>TAHTINEN, Matti</t>
  </si>
  <si>
    <t>HELMERSON, Per</t>
  </si>
  <si>
    <t>PRAWICKI, Bogdan</t>
  </si>
  <si>
    <t>SUONPAA, Jarmo</t>
  </si>
  <si>
    <t>KUNOVSKI, Jan</t>
  </si>
  <si>
    <t>OLSZANSKI, Eugeniusz</t>
  </si>
  <si>
    <t>SIPINEN, Markku</t>
  </si>
  <si>
    <t>WINROTH, Bjorn</t>
  </si>
  <si>
    <t>RAMOS SALA, Jose Alberto</t>
  </si>
  <si>
    <t>BONANNO, Paolo</t>
  </si>
  <si>
    <t>GABRIEL, Neil</t>
  </si>
  <si>
    <t>HLAVATY, Vratislav</t>
  </si>
  <si>
    <t>TIMMERS, Jan</t>
  </si>
  <si>
    <t>BOHOJLO, Wladyslaw</t>
  </si>
  <si>
    <t>VAN ARKEL, Steven</t>
  </si>
  <si>
    <t>BARBIERI, Paolo</t>
  </si>
  <si>
    <t>LACINA, Vladimir</t>
  </si>
  <si>
    <t>KOLODZIEJSKI, Andrzej</t>
  </si>
  <si>
    <t>BACH, Carl</t>
  </si>
  <si>
    <t>MADOU, Luc</t>
  </si>
  <si>
    <t>WILLADSEN, Hans</t>
  </si>
  <si>
    <t>MIKLOUSIC, Tom Dragan</t>
  </si>
  <si>
    <t>7th European Hot Air Balloon Championships 1990 - Llerida, Spain</t>
  </si>
  <si>
    <t>September 8 - 15</t>
  </si>
  <si>
    <t>9.9 pm</t>
  </si>
  <si>
    <t>Task 1, 2</t>
  </si>
  <si>
    <t>HWZ/FON</t>
  </si>
  <si>
    <t>10.9 am</t>
  </si>
  <si>
    <t>Task 3, 4, 5</t>
  </si>
  <si>
    <t>FIN/ELB/FON</t>
  </si>
  <si>
    <t>Event Director: Les Purfield / GBR</t>
  </si>
  <si>
    <t>10.9 pm</t>
  </si>
  <si>
    <t>SFL</t>
  </si>
  <si>
    <t>11.9 am</t>
  </si>
  <si>
    <t>Task 7, 8, 9</t>
  </si>
  <si>
    <t>JDG/PDG/FON</t>
  </si>
  <si>
    <t>11.9 pm</t>
  </si>
  <si>
    <t>Task 10</t>
  </si>
  <si>
    <t>12.9 am</t>
  </si>
  <si>
    <t>Task 11, 12</t>
  </si>
  <si>
    <t>FIN/HWZ</t>
  </si>
  <si>
    <t>MOLNAR, Csaba</t>
  </si>
  <si>
    <t>13.9 am</t>
  </si>
  <si>
    <t>Task 13, 14, 15</t>
  </si>
  <si>
    <t>JDG/ELB/FON</t>
  </si>
  <si>
    <t>14.9 am</t>
  </si>
  <si>
    <t>Task 16, 17</t>
  </si>
  <si>
    <t>FIN/JDG</t>
  </si>
  <si>
    <t>ERNST, Eugen</t>
  </si>
  <si>
    <t>VEGH, Sandor</t>
  </si>
  <si>
    <t>HAGGENEY, Benedikt</t>
  </si>
  <si>
    <t>BERNARDIN, Jacques</t>
  </si>
  <si>
    <t>FOKKEN, Jan</t>
  </si>
  <si>
    <t>USSR</t>
  </si>
  <si>
    <t>GRANHOLM, Kai</t>
  </si>
  <si>
    <t>BARTOSOVA, Jana (Ms)</t>
  </si>
  <si>
    <t>KREMER, Marc</t>
  </si>
  <si>
    <t>MESSINES, Francois</t>
  </si>
  <si>
    <t>MOIZARD, Frederic</t>
  </si>
  <si>
    <t>THIBO, Pierre</t>
  </si>
  <si>
    <t>ADAMEK, Dalibor</t>
  </si>
  <si>
    <t>WALAWSKI, Witold</t>
  </si>
  <si>
    <t>ALLAN, Richard</t>
  </si>
  <si>
    <t>GROGL, Borut</t>
  </si>
  <si>
    <t>KOMISSAROV, Alexander</t>
  </si>
  <si>
    <t>8th European Hot Air Balloon Championship 1992 - Belfort, France</t>
  </si>
  <si>
    <t>September 5 - 13</t>
  </si>
  <si>
    <t>HWZ/SFL</t>
  </si>
  <si>
    <t>Task 3</t>
  </si>
  <si>
    <t>Event Director: Jacques Bernardin / FRA</t>
  </si>
  <si>
    <t>8.9 am</t>
  </si>
  <si>
    <t>Task 4, 5</t>
  </si>
  <si>
    <t>PDG/XID</t>
  </si>
  <si>
    <t>FIN/WSD</t>
  </si>
  <si>
    <t>Task 8, 9, 10</t>
  </si>
  <si>
    <t>PDG/FON/ELB</t>
  </si>
  <si>
    <t>Task 11</t>
  </si>
  <si>
    <t>GBM</t>
  </si>
  <si>
    <t>Task 12, 13</t>
  </si>
  <si>
    <t>JDG/JDG</t>
  </si>
  <si>
    <t>Task 14, 15, 16</t>
  </si>
  <si>
    <t>FIN/FON/LRN</t>
  </si>
  <si>
    <t>Task 17, 18</t>
  </si>
  <si>
    <t>JDG/GBM</t>
  </si>
  <si>
    <t>ROGOWSKI, Andrzej</t>
  </si>
  <si>
    <t>PARTRIDGE, David</t>
  </si>
  <si>
    <t>BURKARD, Jakob</t>
  </si>
  <si>
    <t>SORN, Slavko</t>
  </si>
  <si>
    <t>SLO</t>
  </si>
  <si>
    <t>MUIR, Lindsay (Ms)</t>
  </si>
  <si>
    <t>WAGNER, Christoph</t>
  </si>
  <si>
    <t>AUBRY, Alain</t>
  </si>
  <si>
    <t>SCHERZER, Josef</t>
  </si>
  <si>
    <t>LTU</t>
  </si>
  <si>
    <t>POUPINAIS, Christian</t>
  </si>
  <si>
    <t>RUS</t>
  </si>
  <si>
    <t>BUL</t>
  </si>
  <si>
    <t>CZERNIAWSKI, Jerzy</t>
  </si>
  <si>
    <t>FINK, Thomas</t>
  </si>
  <si>
    <t>LEGENDRE, Patrick</t>
  </si>
  <si>
    <t>ALLIET, Patrick</t>
  </si>
  <si>
    <t>LEPPAKOSKI, Pertti</t>
  </si>
  <si>
    <t>NILSSON, Janne</t>
  </si>
  <si>
    <r>
      <t>M</t>
    </r>
    <r>
      <rPr>
        <sz val="10"/>
        <color indexed="12"/>
        <rFont val="Arial"/>
        <family val="2"/>
      </rPr>
      <t>c</t>
    </r>
    <r>
      <rPr>
        <sz val="10"/>
        <rFont val="Arial"/>
        <family val="2"/>
      </rPr>
      <t>CORMACK, Tom</t>
    </r>
  </si>
  <si>
    <t>GARCIA MENDICOETXEA, Joseb</t>
  </si>
  <si>
    <t>KUSTERNIGG, Hubert</t>
  </si>
  <si>
    <t>MOCKAITIS, Gintautas</t>
  </si>
  <si>
    <t>DISLER, Ueli</t>
  </si>
  <si>
    <t>SAGE, Tom</t>
  </si>
  <si>
    <t>SPINDLER, Austin</t>
  </si>
  <si>
    <t>SURKUS, Gintaras</t>
  </si>
  <si>
    <t>MORTERA ROMERAL, Faustino</t>
  </si>
  <si>
    <t>TARAN, Yury</t>
  </si>
  <si>
    <t>BOGDANYI, Otto</t>
  </si>
  <si>
    <t>LANZONI, Luciano</t>
  </si>
  <si>
    <t>TRCEK, Grega</t>
  </si>
  <si>
    <t>MAREK, Josef</t>
  </si>
  <si>
    <t>NAUJALIS, Stasys</t>
  </si>
  <si>
    <t>HORNI, Christian</t>
  </si>
  <si>
    <t>ASPAROUHOVA, Orlina (Ms)</t>
  </si>
  <si>
    <t>9th European Hot Air Balloon Championship 1994 - Murska Sobota, Slovenia</t>
  </si>
  <si>
    <t>September 9 - 18</t>
  </si>
  <si>
    <t>12.9 pm</t>
  </si>
  <si>
    <t>Task 3, 4</t>
  </si>
  <si>
    <t>Task 5, 6, 7</t>
  </si>
  <si>
    <t>SFL/JDG/HWZ</t>
  </si>
  <si>
    <t>13.9 pm</t>
  </si>
  <si>
    <t>CRT</t>
  </si>
  <si>
    <t>Task 9, 10, 11, 12</t>
  </si>
  <si>
    <t>JDG/PDG/JDG/FON</t>
  </si>
  <si>
    <t>Task 13, 14</t>
  </si>
  <si>
    <t>JDG/XID</t>
  </si>
  <si>
    <t>Task 15, 16, 17</t>
  </si>
  <si>
    <t>FIN/JDG/FON</t>
  </si>
  <si>
    <t>NEMETH, Zoltan</t>
  </si>
  <si>
    <t>ODMAN, Henrik</t>
  </si>
  <si>
    <t>TANZER, Alois</t>
  </si>
  <si>
    <t>FELTES, Goy</t>
  </si>
  <si>
    <t>WITT, Rudolf</t>
  </si>
  <si>
    <t>SUCHY, Michael</t>
  </si>
  <si>
    <t>EGG, Rolf</t>
  </si>
  <si>
    <t>KAZ</t>
  </si>
  <si>
    <t>VAN GAMEREN, Rene</t>
  </si>
  <si>
    <t>UKR</t>
  </si>
  <si>
    <t>VOGEL, Valter</t>
  </si>
  <si>
    <t>CRO</t>
  </si>
  <si>
    <t>MICHL, Wolfgang</t>
  </si>
  <si>
    <t>SPELLWARD, Paul</t>
  </si>
  <si>
    <t>SUHONEN, Jari</t>
  </si>
  <si>
    <t>OZGA, Waldemar</t>
  </si>
  <si>
    <t>WALKER, Rob</t>
  </si>
  <si>
    <t>STREIT, Manfred</t>
  </si>
  <si>
    <t>MICHELS, Andreas</t>
  </si>
  <si>
    <t>STANKEVICIUS, Vidmantas</t>
  </si>
  <si>
    <t>ZAGAINOV, Victor</t>
  </si>
  <si>
    <t>KJELLANDER, Dan</t>
  </si>
  <si>
    <t>PERKOV, Yurij</t>
  </si>
  <si>
    <t>BERNARD, Janez</t>
  </si>
  <si>
    <t>10th European Hot Air Balloon Championship 1996 - Schielleiten, Austria</t>
  </si>
  <si>
    <t>September 6 - 14</t>
  </si>
  <si>
    <t>Task 1, 2, 3</t>
  </si>
  <si>
    <t>FIN/FON/HWZ</t>
  </si>
  <si>
    <t>Event Director: Hans Huber / GER</t>
  </si>
  <si>
    <t>JDG/ELB</t>
  </si>
  <si>
    <t>PDG/GBM/HWZ</t>
  </si>
  <si>
    <t>Task 11, 12, 13</t>
  </si>
  <si>
    <t>XID</t>
  </si>
  <si>
    <t>Task 12, 13, 14</t>
  </si>
  <si>
    <t>FIN/JDG/MDD</t>
  </si>
  <si>
    <t>HWZ/JDG</t>
  </si>
  <si>
    <t>Task 17, 18, 19, 20</t>
  </si>
  <si>
    <t>FIN/HWZ/FON/FON</t>
  </si>
  <si>
    <t>BOLZE, Stephane</t>
  </si>
  <si>
    <t>HAGGENEY, Dominik</t>
  </si>
  <si>
    <t>KOSTRHUN, Pavel</t>
  </si>
  <si>
    <t>WEISGERBER, Klaus</t>
  </si>
  <si>
    <t>BUHLMANN, Felix</t>
  </si>
  <si>
    <t>NUSSBAUMER, Eugen</t>
  </si>
  <si>
    <t>LAT</t>
  </si>
  <si>
    <t>SVAGELJ, Rados</t>
  </si>
  <si>
    <t>SVK</t>
  </si>
  <si>
    <t>BLR</t>
  </si>
  <si>
    <t>MERINSKY, Pavel</t>
  </si>
  <si>
    <t>ROTTINGER, Gerhard</t>
  </si>
  <si>
    <t>SVAGELJ, Ales</t>
  </si>
  <si>
    <t>EKEBLAD, Per Olof</t>
  </si>
  <si>
    <t>LATYPOV, Valery</t>
  </si>
  <si>
    <t>BARTHEL, Jeannot</t>
  </si>
  <si>
    <t>HEIRMAN, Sven</t>
  </si>
  <si>
    <t>BYELORUSOV, Sergey</t>
  </si>
  <si>
    <t>BROWN, Colin</t>
  </si>
  <si>
    <t>KLOSEK, Wlodzimierz</t>
  </si>
  <si>
    <t>GONZALES, Anulfo</t>
  </si>
  <si>
    <t>DUKSTE, Gunars</t>
  </si>
  <si>
    <t>KAUFMANN, Sergio</t>
  </si>
  <si>
    <t>PETROVIC, Rado</t>
  </si>
  <si>
    <t>KOMODI, Gabor</t>
  </si>
  <si>
    <t>KORHONEN, Ilkka</t>
  </si>
  <si>
    <t>ANDERSEN, Jan</t>
  </si>
  <si>
    <t>MOROZ, Wladimir</t>
  </si>
  <si>
    <t>SMETS, Luc</t>
  </si>
  <si>
    <t>THEISEN Jean-Claude</t>
  </si>
  <si>
    <t>ARACIL, Ricardo</t>
  </si>
  <si>
    <t>BREZAN, Juraj</t>
  </si>
  <si>
    <t>CONTEGIACOMO, Pietro</t>
  </si>
  <si>
    <t>OPARIN, Gennady</t>
  </si>
  <si>
    <t>BEJDIK, Yurij</t>
  </si>
  <si>
    <t>POHJOLA, Pertti</t>
  </si>
  <si>
    <t>FIRSAKOV, Alexandre</t>
  </si>
  <si>
    <t>11th European Hot Air Balloon Championship 1998 - Katrineholm, Sweden</t>
  </si>
  <si>
    <t>June 19 - 27</t>
  </si>
  <si>
    <t>20.6 am</t>
  </si>
  <si>
    <t>PDG/FIN</t>
  </si>
  <si>
    <t>21.6 am</t>
  </si>
  <si>
    <t>HES</t>
  </si>
  <si>
    <t>Event Director: Bengt Stener / SWE</t>
  </si>
  <si>
    <t>22.6 pm</t>
  </si>
  <si>
    <t>23.6 pm</t>
  </si>
  <si>
    <t>Task 5, 6</t>
  </si>
  <si>
    <t>24.6 pm</t>
  </si>
  <si>
    <t>Task 7, 8</t>
  </si>
  <si>
    <t>25.6 am</t>
  </si>
  <si>
    <t>Task 9, 10</t>
  </si>
  <si>
    <t>PDG/JDG</t>
  </si>
  <si>
    <t>ALMER, Johann</t>
  </si>
  <si>
    <t>25.6 pm</t>
  </si>
  <si>
    <t>26.6 am</t>
  </si>
  <si>
    <t>GBM/ELB/FON</t>
  </si>
  <si>
    <t>AVBELJ, Bostjan</t>
  </si>
  <si>
    <t>26.6 pm</t>
  </si>
  <si>
    <t>Task 16</t>
  </si>
  <si>
    <t>BECKER, Jean</t>
  </si>
  <si>
    <t>BLASER, Peter</t>
  </si>
  <si>
    <t>BLEIKERTZ, Oliver</t>
  </si>
  <si>
    <t>CRKVA, Ladislav</t>
  </si>
  <si>
    <t>DAGILIS, Romas</t>
  </si>
  <si>
    <t>FILUS, Witold</t>
  </si>
  <si>
    <t>GECI, Radovan</t>
  </si>
  <si>
    <t>GENZ, Michael</t>
  </si>
  <si>
    <t>GREEN, Marcus</t>
  </si>
  <si>
    <t>HERDEWIJN, Luc</t>
  </si>
  <si>
    <t>HONECKER, Carsten</t>
  </si>
  <si>
    <t>KALEJS, Sandis</t>
  </si>
  <si>
    <t>KLEIN, Jean</t>
  </si>
  <si>
    <t>KOOISTRA, Pieter</t>
  </si>
  <si>
    <t>KUENZLI, Peter</t>
  </si>
  <si>
    <t>KUJALA, Jukka</t>
  </si>
  <si>
    <t>LAMUNIN, Alexander</t>
  </si>
  <si>
    <t>LEBLANC, Michel</t>
  </si>
  <si>
    <t>MATEJCZUK, Jolanta (Ms)</t>
  </si>
  <si>
    <t>MIKELEVICIUS, Romanas</t>
  </si>
  <si>
    <t>MOOS, Niklaus</t>
  </si>
  <si>
    <t>NOACK, Frank</t>
  </si>
  <si>
    <t>SLABAK, Karol</t>
  </si>
  <si>
    <t>STANA, Libor</t>
  </si>
  <si>
    <t>STURZLINGER, Gerald</t>
  </si>
  <si>
    <t>VAN HAVERE, Ronny</t>
  </si>
  <si>
    <t>VAN HELDEN, Cees</t>
  </si>
  <si>
    <t>WANDEL, Tore</t>
  </si>
  <si>
    <t>12th European Hot Air Balloon Championship 2000 - Larochette, Luxembourg</t>
  </si>
  <si>
    <t>August 3 - 13</t>
  </si>
  <si>
    <t>5.8 pm</t>
  </si>
  <si>
    <t>6.8 am</t>
  </si>
  <si>
    <t>Event Director: Dominik Haggeney / GER</t>
  </si>
  <si>
    <t>6.8 pm</t>
  </si>
  <si>
    <t>FIN/GBM</t>
  </si>
  <si>
    <t>7.8 am</t>
  </si>
  <si>
    <t>WSD/HNH/FON</t>
  </si>
  <si>
    <t>9.8 pm</t>
  </si>
  <si>
    <t>10.8 am</t>
  </si>
  <si>
    <t>Task 12, 13, 14, 15</t>
  </si>
  <si>
    <t>PDG/JDG/FON/LRN</t>
  </si>
  <si>
    <t>10.8 pm</t>
  </si>
  <si>
    <t>PDG/FON</t>
  </si>
  <si>
    <t>11.8 pm</t>
  </si>
  <si>
    <t>Task 18, 19</t>
  </si>
  <si>
    <t>SFL/FON</t>
  </si>
  <si>
    <t>12.8 am</t>
  </si>
  <si>
    <t>Task 20, 21</t>
  </si>
  <si>
    <t>ELB/FON</t>
  </si>
  <si>
    <t>12.8 pm</t>
  </si>
  <si>
    <t>Task 22</t>
  </si>
  <si>
    <t>POTTLER, Helmut</t>
  </si>
  <si>
    <t>PIEPER, Markus</t>
  </si>
  <si>
    <t>MANGIN, Pierre</t>
  </si>
  <si>
    <t>DONNET, Jean</t>
  </si>
  <si>
    <t>AGUIRRE, Angel</t>
  </si>
  <si>
    <t>TUR</t>
  </si>
  <si>
    <t>NOVAK, Martin</t>
  </si>
  <si>
    <t>FROJDMAN, Jan</t>
  </si>
  <si>
    <t>KOSTIUSKEVICIUS, Rimas</t>
  </si>
  <si>
    <t>MACHNORYLOV, Valerij</t>
  </si>
  <si>
    <t>LORANG, Jean</t>
  </si>
  <si>
    <t>VINOGRADOV, Sergey</t>
  </si>
  <si>
    <t>BOOTH, Andy</t>
  </si>
  <si>
    <t>VAN DE VELDE, Moniek (Ms)</t>
  </si>
  <si>
    <t>DRGANC, Joze</t>
  </si>
  <si>
    <t>GUNTHER, Norbert</t>
  </si>
  <si>
    <t>VAN GEYTE, Luc</t>
  </si>
  <si>
    <t>AKLAN, Attila</t>
  </si>
  <si>
    <t>KEREMOGLU, Ismail</t>
  </si>
  <si>
    <t>KRISTOF, Jeno</t>
  </si>
  <si>
    <t>JENSEN, Bjarne</t>
  </si>
  <si>
    <t>13th European Hot Air Balloon Championship 2003 - Vilnius, Lithuania</t>
  </si>
  <si>
    <t>August 10 - 16</t>
  </si>
  <si>
    <t>11.8 am</t>
  </si>
  <si>
    <t>Task 2, 3, 4</t>
  </si>
  <si>
    <t>FIN/FON/FON</t>
  </si>
  <si>
    <t>Event Director: Cees van Helden / NED</t>
  </si>
  <si>
    <t>FIN/PDG/FON</t>
  </si>
  <si>
    <t>13.8 am</t>
  </si>
  <si>
    <t>Task 10, 11, 12</t>
  </si>
  <si>
    <t>PDG/FON/FON</t>
  </si>
  <si>
    <t>13.8 pm</t>
  </si>
  <si>
    <t>14.8 am</t>
  </si>
  <si>
    <t>PDG/FIN/FON</t>
  </si>
  <si>
    <t>14.8 pm</t>
  </si>
  <si>
    <t>FIN/ANG</t>
  </si>
  <si>
    <t>15.8 am</t>
  </si>
  <si>
    <t>Task 19, 20, 21</t>
  </si>
  <si>
    <t>FIN/ANG/FON</t>
  </si>
  <si>
    <t>PARRY, Richard</t>
  </si>
  <si>
    <t>comp.</t>
  </si>
  <si>
    <t>DANKERL, Peter</t>
  </si>
  <si>
    <t>HOWARD, Mike</t>
  </si>
  <si>
    <t>DE COCK, Philippe</t>
  </si>
  <si>
    <t>SAVCHUK, Roman</t>
  </si>
  <si>
    <t>KLYMENKO, Vladyslav</t>
  </si>
  <si>
    <t>KOHL, Adolf</t>
  </si>
  <si>
    <t>HJORTH, Johannes</t>
  </si>
  <si>
    <t>STEJSKAL, Tomas</t>
  </si>
  <si>
    <t>MEYKNECHT, Robert</t>
  </si>
  <si>
    <t>JAGODZIK, Zbigniew</t>
  </si>
  <si>
    <t>KLOMP, Georges</t>
  </si>
  <si>
    <t>BETZEN, Nico</t>
  </si>
  <si>
    <t>EKSTEDT, Lars</t>
  </si>
  <si>
    <t>TSARIK, Konstantin</t>
  </si>
  <si>
    <t>BEYELER, Werner</t>
  </si>
  <si>
    <t>GOUINGUENE, Michael</t>
  </si>
  <si>
    <t>SERCER, Milan</t>
  </si>
  <si>
    <t>BERGEVIN, Gerard</t>
  </si>
  <si>
    <t>ARACIL, Jordi</t>
  </si>
  <si>
    <t>FREYER, Michaela (Ms)</t>
  </si>
  <si>
    <t>BOTTI, Roberto</t>
  </si>
  <si>
    <t>ELSENER, Benny</t>
  </si>
  <si>
    <t>JORGENSEN, Benny</t>
  </si>
  <si>
    <t>KALENDRIS, Gatis</t>
  </si>
  <si>
    <t>VAN KALKEREN, Hendrik</t>
  </si>
  <si>
    <t>KOVACS, Janos</t>
  </si>
  <si>
    <t>KOSTENCELI, Murat</t>
  </si>
  <si>
    <t>JACOBSEN, Otto</t>
  </si>
  <si>
    <t>DQ</t>
  </si>
  <si>
    <t>DQ (3693)</t>
  </si>
  <si>
    <t>14th FAI European Hot Air Balloon Championship 2005 - Debrecen, Hungary</t>
  </si>
  <si>
    <t>May 22 - 28</t>
  </si>
  <si>
    <t>23.5 am</t>
  </si>
  <si>
    <t>HES/HES/HES</t>
  </si>
  <si>
    <t>23.5 pm</t>
  </si>
  <si>
    <t>HNH</t>
  </si>
  <si>
    <t>Event Director: Mathijs de Bruijn / NED</t>
  </si>
  <si>
    <t>24.5 am</t>
  </si>
  <si>
    <t>JDG/LRN</t>
  </si>
  <si>
    <t>26.5 pm</t>
  </si>
  <si>
    <t>BOX/HWZ/ANG</t>
  </si>
  <si>
    <t>27.5 am</t>
  </si>
  <si>
    <t>HNH/HNH/HNH</t>
  </si>
  <si>
    <t>Task 13</t>
  </si>
  <si>
    <t>SCHNEIDER U.</t>
  </si>
  <si>
    <t>28.5 am</t>
  </si>
  <si>
    <t>FIN/HES/JDG</t>
  </si>
  <si>
    <t>NEMETH Z.</t>
  </si>
  <si>
    <t>KOHL A.</t>
  </si>
  <si>
    <t xml:space="preserve"> </t>
  </si>
  <si>
    <t>ZEBERLI S.</t>
  </si>
  <si>
    <t>BROEDERS H.</t>
  </si>
  <si>
    <t>KOSTIUSKEVICI</t>
  </si>
  <si>
    <t>AGUIRRE A.</t>
  </si>
  <si>
    <t>VEGH S.</t>
  </si>
  <si>
    <t>MERINSKY P.</t>
  </si>
  <si>
    <t>KOOISTRA J.</t>
  </si>
  <si>
    <t>EKEBLAD P.</t>
  </si>
  <si>
    <t>GOEHLER S.</t>
  </si>
  <si>
    <t>SCHERZER J.</t>
  </si>
  <si>
    <t>MUIR L.</t>
  </si>
  <si>
    <t>TOEROEK S.</t>
  </si>
  <si>
    <t>PRAWICKI B.</t>
  </si>
  <si>
    <t>HOWARD M.</t>
  </si>
  <si>
    <t>POETTLER H.</t>
  </si>
  <si>
    <t>DUKSTE G.</t>
  </si>
  <si>
    <t>STUERZLINGER</t>
  </si>
  <si>
    <t>WEBER C.</t>
  </si>
  <si>
    <t>CHARBONNIER I</t>
  </si>
  <si>
    <t>VEVERE K.</t>
  </si>
  <si>
    <t>TARNO J.</t>
  </si>
  <si>
    <t>MOCKAITIS G.</t>
  </si>
  <si>
    <t>GREEN M.</t>
  </si>
  <si>
    <t>FRIEDEN K.</t>
  </si>
  <si>
    <t>PIEPER M.</t>
  </si>
  <si>
    <t>FOKKEN J.</t>
  </si>
  <si>
    <t>DANKERL P.</t>
  </si>
  <si>
    <t>SUCHY M.</t>
  </si>
  <si>
    <t>CHARLWOOD T.</t>
  </si>
  <si>
    <t>MEDVEDSKIY A.</t>
  </si>
  <si>
    <t>KLYMENKO V.</t>
  </si>
  <si>
    <t>JAGODZIK Z.</t>
  </si>
  <si>
    <t>WILLIAMS C.</t>
  </si>
  <si>
    <t>VAN HELDEN C.</t>
  </si>
  <si>
    <t>PETROVIC R.</t>
  </si>
  <si>
    <t>TIMMERS J.</t>
  </si>
  <si>
    <t>STANDAERT M</t>
  </si>
  <si>
    <t>BOLZE S.</t>
  </si>
  <si>
    <t>KLOOS P.</t>
  </si>
  <si>
    <t>FROJDMAN J.</t>
  </si>
  <si>
    <t>LEGENDRE P.</t>
  </si>
  <si>
    <t>MACHNORYLOV</t>
  </si>
  <si>
    <t>EKSTRAND O.</t>
  </si>
  <si>
    <t>BREZAN J.</t>
  </si>
  <si>
    <t>KRISTOF J.</t>
  </si>
  <si>
    <t>SORN S.</t>
  </si>
  <si>
    <t>KRALJ D.</t>
  </si>
  <si>
    <t>MESSINES F.</t>
  </si>
  <si>
    <t>KREMER M:</t>
  </si>
  <si>
    <t>NAGY P.</t>
  </si>
  <si>
    <t>AKLAN A.</t>
  </si>
  <si>
    <t>ARACIL R.</t>
  </si>
  <si>
    <t>WANDEL T.</t>
  </si>
  <si>
    <t>KEREMOGLU I.</t>
  </si>
  <si>
    <t>FILUS W.</t>
  </si>
  <si>
    <t>SLABAK K.</t>
  </si>
  <si>
    <t>AIMO G.</t>
  </si>
  <si>
    <t>HAAPALA M.</t>
  </si>
  <si>
    <t>STEJSKAL T.</t>
  </si>
  <si>
    <t>STAELENS S.</t>
  </si>
  <si>
    <t>MUNDT C.</t>
  </si>
  <si>
    <t>LATYPOV M.</t>
  </si>
  <si>
    <t>OLSSON P.</t>
  </si>
  <si>
    <t>DENISENKO A.</t>
  </si>
  <si>
    <t>GENZ M.</t>
  </si>
  <si>
    <t>BONANNO P.</t>
  </si>
  <si>
    <t>HERDEWYN L.</t>
  </si>
  <si>
    <t>TSARIK K.</t>
  </si>
  <si>
    <t>KONYCIR B.</t>
  </si>
  <si>
    <t>JORGENSEN B.</t>
  </si>
  <si>
    <t>BOPPART M.</t>
  </si>
  <si>
    <t>PARKHOMENKO</t>
  </si>
  <si>
    <t>LYCIUS M.</t>
  </si>
  <si>
    <t>LEPPAKOSKI P.</t>
  </si>
  <si>
    <t>LAURSEN L.</t>
  </si>
  <si>
    <t>GIRTS V</t>
  </si>
  <si>
    <t>MIKELEVICIUS</t>
  </si>
  <si>
    <t>15th FAI European Hot Air Balloon Championship 2007 - Magdeburg, Germany</t>
  </si>
  <si>
    <t>August 16 - 23</t>
  </si>
  <si>
    <t>17.8 pm</t>
  </si>
  <si>
    <t>18.8 am</t>
  </si>
  <si>
    <t>Task 3, 4, 5, 6</t>
  </si>
  <si>
    <t>FIN/WSD/WSD/XDI</t>
  </si>
  <si>
    <t>18.8 pm</t>
  </si>
  <si>
    <t>FIN/XDD</t>
  </si>
  <si>
    <t>19.8 am</t>
  </si>
  <si>
    <t>FIN/MDD/JDG/3DT</t>
  </si>
  <si>
    <t>19.8 pm</t>
  </si>
  <si>
    <t>JDG/HNH</t>
  </si>
  <si>
    <t>20.8 am</t>
  </si>
  <si>
    <t>Task 15, 16, 17, 18</t>
  </si>
  <si>
    <t>FIN/XDD/JDG/ANG</t>
  </si>
  <si>
    <t>20.8 pm</t>
  </si>
  <si>
    <t>Task 19, 20</t>
  </si>
  <si>
    <t>HWZ/XDI</t>
  </si>
  <si>
    <t>SORN, Avi Slavko</t>
  </si>
  <si>
    <t>OLSSON, Peter</t>
  </si>
  <si>
    <t>MEDVEDSKIY, Alexey</t>
  </si>
  <si>
    <t>AYALA, Ivan</t>
  </si>
  <si>
    <t>GEGEVICIUS, Tadas</t>
  </si>
  <si>
    <t>WEBER, Colin</t>
  </si>
  <si>
    <t>MUNDT, Christoffer</t>
  </si>
  <si>
    <t>GREEN, Marcus A.</t>
  </si>
  <si>
    <t>MUIR, Lindsay</t>
  </si>
  <si>
    <t>ZEBERLI, Stefan</t>
  </si>
  <si>
    <t>ERNI, Rene</t>
  </si>
  <si>
    <t>POETTLER, Helmut</t>
  </si>
  <si>
    <t>STUERZLINGER, Gerald</t>
  </si>
  <si>
    <t>GOHLER, Sven</t>
  </si>
  <si>
    <t>NOWAKOWSKI, Bartosz</t>
  </si>
  <si>
    <t>KOOISTRA, Johannes</t>
  </si>
  <si>
    <t>TOROK, Sandor</t>
  </si>
  <si>
    <t>TARNO, Javier</t>
  </si>
  <si>
    <t>RAMOS, Jose A.</t>
  </si>
  <si>
    <t>VALE, Richard</t>
  </si>
  <si>
    <t>STRAUF, Marcus</t>
  </si>
  <si>
    <t>CHARBONNIER, Igor</t>
  </si>
  <si>
    <t>NAGY, Peter</t>
  </si>
  <si>
    <t>SIMONER, Andreas</t>
  </si>
  <si>
    <t>STAMURS, Kaspars</t>
  </si>
  <si>
    <t>DENISENKO, Andrey</t>
  </si>
  <si>
    <t>MORANDO, Davide</t>
  </si>
  <si>
    <t>MACKINGA, Shawn</t>
  </si>
  <si>
    <t>MIKELSONS, Arnis</t>
  </si>
  <si>
    <t>ABEL, Erwin</t>
  </si>
  <si>
    <t>HILLNHUETTER, Ortwin</t>
  </si>
  <si>
    <t>MIKLOUSIC, Igor</t>
  </si>
  <si>
    <t>TABORI, Gyula</t>
  </si>
  <si>
    <t>VOLODIN, Denys</t>
  </si>
  <si>
    <t>16th FAI European Hot Air Balloon Championship 2009 - Brissac, France</t>
  </si>
  <si>
    <t>August 21 - 29</t>
  </si>
  <si>
    <t>23.8 am</t>
  </si>
  <si>
    <t>Task 1, 2, 3, 4</t>
  </si>
  <si>
    <t>FIN/HWZ/ELB/FON</t>
  </si>
  <si>
    <t>23.8 pm</t>
  </si>
  <si>
    <t>Event Director: Eric Decellieres / FRA</t>
  </si>
  <si>
    <t>24.8 pm</t>
  </si>
  <si>
    <t>PDG/HWZ/FON</t>
  </si>
  <si>
    <t>25.8 am</t>
  </si>
  <si>
    <t>Task 10, 11, 12, 13</t>
  </si>
  <si>
    <t>HWZ/FIN/FON/XDI</t>
  </si>
  <si>
    <t>25.8 pm</t>
  </si>
  <si>
    <t>Task 14, 15</t>
  </si>
  <si>
    <t>HWZ/HNH</t>
  </si>
  <si>
    <t>26.8 am</t>
  </si>
  <si>
    <t>Task 16, 17, 18, 19, 20</t>
  </si>
  <si>
    <t>PDG/FIN/GBM/MDD/FON</t>
  </si>
  <si>
    <t>27.8 am</t>
  </si>
  <si>
    <t>Task 21</t>
  </si>
  <si>
    <t>MESSINES, François</t>
  </si>
  <si>
    <t>SCHWARTZ, Nicolas</t>
  </si>
  <si>
    <t>LATYPOV, Sergey</t>
  </si>
  <si>
    <t>BOLZE, Stéphane</t>
  </si>
  <si>
    <t>VLEGELS, Steven</t>
  </si>
  <si>
    <t>PÖTTLER, Helmut</t>
  </si>
  <si>
    <t>BALKEDAL, Jan</t>
  </si>
  <si>
    <t>OUDENAMPSEN, Jan</t>
  </si>
  <si>
    <t>JAGODZIK, Zbyszek</t>
  </si>
  <si>
    <t>LYCIUS, Mindaugas</t>
  </si>
  <si>
    <t>PRT</t>
  </si>
  <si>
    <t>VYTAUTAS, Sviderskis</t>
  </si>
  <si>
    <t>HOLLY, Andrew</t>
  </si>
  <si>
    <t>KOSTIUSKEVICIUS, Rokas</t>
  </si>
  <si>
    <t>SCHERZER, Sepp</t>
  </si>
  <si>
    <t>WEBER, Nicolas</t>
  </si>
  <si>
    <t>MUNDT, Philip</t>
  </si>
  <si>
    <t>MOREV, Anton</t>
  </si>
  <si>
    <t>ROME, Vito</t>
  </si>
  <si>
    <t>FRÖJDMAN, Jan</t>
  </si>
  <si>
    <t>SKORPIK, Miloslav</t>
  </si>
  <si>
    <t>WEGNER, Martin</t>
  </si>
  <si>
    <t>STUIVER, Bert</t>
  </si>
  <si>
    <t>BERGER, Michael</t>
  </si>
  <si>
    <t>FIGUERAS LEAL, Carles</t>
  </si>
  <si>
    <t>BOJANOVIC, Jernej</t>
  </si>
  <si>
    <t>GOUINGUENÉ, Michel</t>
  </si>
  <si>
    <t>VINTHER OLSEN, Palle</t>
  </si>
  <si>
    <t>RAKAUSKAITE, Daiva</t>
  </si>
  <si>
    <t>OGGIONI, Paolo</t>
  </si>
  <si>
    <t>PETROVIC, Radko</t>
  </si>
  <si>
    <t>TÄHTINEN, Matti</t>
  </si>
  <si>
    <t>GAILIS, Gints</t>
  </si>
  <si>
    <t>KONCIR, Branislav</t>
  </si>
  <si>
    <t>KONECSNI, Janos</t>
  </si>
  <si>
    <t>FERREIRA, Luis Filipe</t>
  </si>
  <si>
    <t>BEYDYK, Tetyana</t>
  </si>
  <si>
    <t>NÉMETH, Zoltan</t>
  </si>
  <si>
    <t>DQ (1826)</t>
  </si>
  <si>
    <t>17th FAI European Hot Air Balloon Championship 2011 - Lerida, Spain</t>
  </si>
  <si>
    <t>September 16 - 23</t>
  </si>
  <si>
    <t>17.9 am</t>
  </si>
  <si>
    <t>Task 1, 2, 3, 4, 5</t>
  </si>
  <si>
    <t>FIN/HWZ/PDG/LRN/ANG</t>
  </si>
  <si>
    <t>Event Director: Claude Weber / LUX</t>
  </si>
  <si>
    <t>20.9. am</t>
  </si>
  <si>
    <t>Task 7, 8, 9, 10, 11</t>
  </si>
  <si>
    <t>MDD/HWZ/HWZ/LRN/FON</t>
  </si>
  <si>
    <t>20.9. pm</t>
  </si>
  <si>
    <t>21.9. am</t>
  </si>
  <si>
    <t>Task 14, 15, 16, 17, 18</t>
  </si>
  <si>
    <t>HWZ/GBM/FON/ELB/FON</t>
  </si>
  <si>
    <t>21.9. pm</t>
  </si>
  <si>
    <t>22.9. am</t>
  </si>
  <si>
    <t>Task 21, 22, 23, 24</t>
  </si>
  <si>
    <t>CRT/HWZ/LRN/FON</t>
  </si>
  <si>
    <t>KUBICEK, Petr</t>
  </si>
  <si>
    <t>CINQUIN, Guy</t>
  </si>
  <si>
    <t>SVIDERSKIS, Vytautas</t>
  </si>
  <si>
    <t>STANLEY, Rupert</t>
  </si>
  <si>
    <t>BOURBIER, Michel</t>
  </si>
  <si>
    <t>KUSTERNIGG, Daniel</t>
  </si>
  <si>
    <t>IWANSKI, Arkadiusz</t>
  </si>
  <si>
    <t>MANGIN, Hugues</t>
  </si>
  <si>
    <t>BORGMEIER, Matthias</t>
  </si>
  <si>
    <t>HOLM, Tuomas</t>
  </si>
  <si>
    <t>OLSEN, Palle</t>
  </si>
  <si>
    <t>BLASER, Marc</t>
  </si>
  <si>
    <t>SLAVEC, Gabriela (Ms)</t>
  </si>
  <si>
    <t>JUNEVICIUS, Vytautas</t>
  </si>
  <si>
    <t>HOCHREUTENER, David</t>
  </si>
  <si>
    <t>LARSEN, Kim</t>
  </si>
  <si>
    <t>KORHONEN, Toni</t>
  </si>
  <si>
    <t>BOGLIACCINO, Piergiorgio</t>
  </si>
  <si>
    <t>KRALJ, Darko</t>
  </si>
  <si>
    <t>IGAUNE, Inga (Ms)</t>
  </si>
  <si>
    <t>VERTIPRAKHOV, Andrey</t>
  </si>
  <si>
    <t>USILL, David</t>
  </si>
  <si>
    <t>EKSTRAND, Olof</t>
  </si>
  <si>
    <t>OLSSON, Eva (Ms)</t>
  </si>
  <si>
    <t>AX EUROPEAN CHAMPIONSHIPS</t>
  </si>
  <si>
    <t>no. of euro-peans</t>
  </si>
  <si>
    <t>Average ranking</t>
  </si>
  <si>
    <t>x</t>
  </si>
  <si>
    <t>BEYDYK, Tetyana (Ms)</t>
  </si>
  <si>
    <t>BOPPART, Marcel</t>
  </si>
  <si>
    <t>CHARLWOOD, Tim</t>
  </si>
  <si>
    <t>FIGUERAS, Carles</t>
  </si>
  <si>
    <t>FRIEDEN, Kurt</t>
  </si>
  <si>
    <t>GIRTS, Vilks</t>
  </si>
  <si>
    <t>HAAPALA, Martti</t>
  </si>
  <si>
    <t>KLOOS, Philippe</t>
  </si>
  <si>
    <t>KONYCIR, Branislav</t>
  </si>
  <si>
    <t>LATYPOV, Mikhail</t>
  </si>
  <si>
    <t>YUG/CRO</t>
  </si>
  <si>
    <t>PARKHOMENKO, Oleksiy</t>
  </si>
  <si>
    <t>RAKAUSKAITE, Daiva (Ms)</t>
  </si>
  <si>
    <t>STABI, Ulf</t>
  </si>
  <si>
    <t>STAELENS, Stijn</t>
  </si>
  <si>
    <t>GBR/IRE</t>
  </si>
  <si>
    <t>VEVERE, Kristine (Ms)</t>
  </si>
  <si>
    <t>Pilots</t>
  </si>
  <si>
    <t>NAC's</t>
  </si>
  <si>
    <t>15.1</t>
  </si>
  <si>
    <t>PILOT DECLARED GOAL (PDG)</t>
  </si>
  <si>
    <t>15.2</t>
  </si>
  <si>
    <t>JUDGE DECLARED GOAL (JDG)</t>
  </si>
  <si>
    <t>15.3</t>
  </si>
  <si>
    <t>HESITATION WALTZ (HWZ)</t>
  </si>
  <si>
    <t>15.4</t>
  </si>
  <si>
    <t>FLY IN (FIN)</t>
  </si>
  <si>
    <t>15.5</t>
  </si>
  <si>
    <t>FON</t>
  </si>
  <si>
    <t>FLY ON (FON)</t>
  </si>
  <si>
    <t>15.6</t>
  </si>
  <si>
    <t>HARE AND HOUNDS (HNH)</t>
  </si>
  <si>
    <t>15.7</t>
  </si>
  <si>
    <t>WSD</t>
  </si>
  <si>
    <t>WATERSHIP DOWN (WSD)</t>
  </si>
  <si>
    <t>15.8</t>
  </si>
  <si>
    <t>GORDON BENNETT MEMORIAL (GBM)</t>
  </si>
  <si>
    <t>15.9</t>
  </si>
  <si>
    <t>CALCULATED RATE OF APPROACH TASK (CRT)</t>
  </si>
  <si>
    <t>15.10</t>
  </si>
  <si>
    <t>RTA</t>
  </si>
  <si>
    <t>RACE TO AN AREA (RTA)</t>
  </si>
  <si>
    <t>15.11</t>
  </si>
  <si>
    <t>ELBOW (ELB)</t>
  </si>
  <si>
    <t>15.12</t>
  </si>
  <si>
    <t>LRN</t>
  </si>
  <si>
    <t>LAND RUN (LRN)</t>
  </si>
  <si>
    <t>15.13</t>
  </si>
  <si>
    <t>MDT</t>
  </si>
  <si>
    <t>MINIMUM DISTANCE (MDT)</t>
  </si>
  <si>
    <t>15.14</t>
  </si>
  <si>
    <t>SHORTEST FLIGHT (SFL)</t>
  </si>
  <si>
    <t>15.15</t>
  </si>
  <si>
    <t>MDD</t>
  </si>
  <si>
    <t>MINIMUM DISTANCE DOUBLE DROP (MDD)</t>
  </si>
  <si>
    <t>15.16</t>
  </si>
  <si>
    <t>XDT</t>
  </si>
  <si>
    <t>MAXIMUM DISTANCE TIME (XDT)</t>
  </si>
  <si>
    <t>15.17</t>
  </si>
  <si>
    <t>XDI</t>
  </si>
  <si>
    <t>MAXIMUM DISTANCE (XDI)</t>
  </si>
  <si>
    <t>15.18</t>
  </si>
  <si>
    <t>XDD</t>
  </si>
  <si>
    <t>MAXIMUM DISTANCE DOUBLE DROP (XDD)</t>
  </si>
  <si>
    <t>15.19</t>
  </si>
  <si>
    <t>ANG</t>
  </si>
  <si>
    <t>ANGLE (ANG)</t>
  </si>
  <si>
    <t>15.20</t>
  </si>
  <si>
    <t>BOX/3DT</t>
  </si>
  <si>
    <t>BOX (BOX), 3 D SHAPE TASK (3DT)</t>
  </si>
  <si>
    <t>GOLD</t>
  </si>
  <si>
    <t>SILVER</t>
  </si>
  <si>
    <t>BRONZE</t>
  </si>
  <si>
    <t xml:space="preserve">NEMETH, Zoltan </t>
  </si>
  <si>
    <t>Points</t>
  </si>
  <si>
    <t>3 2 1</t>
  </si>
  <si>
    <t>Medals</t>
  </si>
  <si>
    <t>MEDALS</t>
  </si>
  <si>
    <t>Medal</t>
  </si>
  <si>
    <t xml:space="preserve">NAC rank </t>
  </si>
  <si>
    <t>points</t>
  </si>
  <si>
    <t>No champion as only 2 tasks flown (but medals awarded)</t>
  </si>
  <si>
    <t>F1</t>
  </si>
  <si>
    <t>F2</t>
  </si>
  <si>
    <t>pilots</t>
  </si>
  <si>
    <t>tasks</t>
  </si>
  <si>
    <t>flights</t>
  </si>
  <si>
    <t>F3</t>
  </si>
  <si>
    <t>F4</t>
  </si>
  <si>
    <t>F5</t>
  </si>
  <si>
    <t>F6</t>
  </si>
  <si>
    <t>F7</t>
  </si>
  <si>
    <t>nations ranking:</t>
  </si>
  <si>
    <t>sort by name</t>
  </si>
  <si>
    <t>apply formulas from last championship in columns N and O</t>
  </si>
  <si>
    <t>(formula in N: new NAC = 1, existing NAC = 0)</t>
  </si>
  <si>
    <t>(formula in O: if 1 reprint NAC, if 0 leave 0)</t>
  </si>
  <si>
    <t>make checksum in N for no. of NAC</t>
  </si>
  <si>
    <t>copy column O and insert in Q inserting "value only"</t>
  </si>
  <si>
    <t>sort Q by name</t>
  </si>
  <si>
    <t>copy NAC from Q to G</t>
  </si>
  <si>
    <t>sort table NAC rank by average</t>
  </si>
  <si>
    <t>F8</t>
  </si>
  <si>
    <t>F9</t>
  </si>
  <si>
    <t>F10</t>
  </si>
  <si>
    <t>HELEU, Jean-Pierre</t>
  </si>
  <si>
    <t>HERDEWIJN, Ann (Ms)</t>
  </si>
  <si>
    <t xml:space="preserve">copy column of all NAC from results list and insert under M </t>
  </si>
  <si>
    <t>18th FAI European Hot Air Balloon Championship 2013 - Wloclawec, Poland</t>
  </si>
  <si>
    <t>September 06 - 14</t>
  </si>
  <si>
    <t>BAREFORD, Dominic</t>
  </si>
  <si>
    <t>MENYAYLO, Ivan</t>
  </si>
  <si>
    <t>KULKOV, Andrey</t>
  </si>
  <si>
    <t>HUGI, Roman</t>
  </si>
  <si>
    <t>KERDOKAS, Vytas</t>
  </si>
  <si>
    <t>SCHRANK, Werner</t>
  </si>
  <si>
    <t>KREINS, Pascal</t>
  </si>
  <si>
    <t>LINEK, David</t>
  </si>
  <si>
    <t>CARBONELL, Blai</t>
  </si>
  <si>
    <t>ZUPAN, Vojko</t>
  </si>
  <si>
    <t xml:space="preserve">MIGNOT, Clement </t>
  </si>
  <si>
    <t>MARANGONI, Mirko</t>
  </si>
  <si>
    <t>RODRIGUEZ, Jordi</t>
  </si>
  <si>
    <t>SHCHENIAVSKYI,Valentyn</t>
  </si>
  <si>
    <t>JOHNK, Thomas</t>
  </si>
  <si>
    <t>NISKANEN, Mikko</t>
  </si>
  <si>
    <t>NOCIAROVA, Anna (Ms)</t>
  </si>
  <si>
    <t>compare checksum in D and J for sum of points</t>
  </si>
  <si>
    <t>13.9. am</t>
  </si>
  <si>
    <t>12.9. pm</t>
  </si>
  <si>
    <t>09.9 am</t>
  </si>
  <si>
    <t>HWZ/HWZ/JDG</t>
  </si>
  <si>
    <t>Task 4, 5, 6</t>
  </si>
  <si>
    <t>Task 7, 8, 9, 10</t>
  </si>
  <si>
    <t>HWZ/HWZ/3DT(Donut)</t>
  </si>
  <si>
    <t>HWZ/HWZ/JDG/MDD(Pizza)</t>
  </si>
  <si>
    <t>FIN/HWZ/JDG/3DT(Pie)/FON</t>
  </si>
  <si>
    <t>HWZ/XDD(BananaSplit)/FON</t>
  </si>
  <si>
    <t>11.9. pm</t>
  </si>
  <si>
    <t>Top 5</t>
  </si>
  <si>
    <t>Top 10</t>
  </si>
  <si>
    <t>SANDEL, Anneke (Ms)</t>
  </si>
  <si>
    <t>DATA, Ricardo</t>
  </si>
  <si>
    <t>DE GREEFF, Harry</t>
  </si>
  <si>
    <t>DELFORGE, Gerard</t>
  </si>
  <si>
    <t>LLADO, Josep-Maria</t>
  </si>
  <si>
    <t>LLADO, Carles</t>
  </si>
  <si>
    <t>LLADO, J.</t>
  </si>
  <si>
    <t>STANDAERT, Michel</t>
  </si>
  <si>
    <t>STRASMANN, David</t>
  </si>
  <si>
    <t>SLAVINSKA, Arta (Ms)</t>
  </si>
  <si>
    <t>JOSEFSSON, Simon</t>
  </si>
  <si>
    <t>checksum</t>
  </si>
  <si>
    <t>NACs</t>
  </si>
  <si>
    <r>
      <t>nations ranking:</t>
    </r>
    <r>
      <rPr>
        <sz val="10"/>
        <rFont val="Arial"/>
        <family val="2"/>
      </rPr>
      <t xml:space="preserve"> (open hidden columns)</t>
    </r>
  </si>
  <si>
    <t>August 11 - 18</t>
  </si>
  <si>
    <t>Rank by number of points, then by number of gold, then silver, then alphabethical</t>
  </si>
  <si>
    <t>19th FAI European Hot Air Balloon Championship 2015 - Debrecen, Hungary</t>
  </si>
  <si>
    <t>Event Director: Claude Weber/ LUX</t>
  </si>
  <si>
    <t>Task 2,3,4,5</t>
  </si>
  <si>
    <t>11.8. pm</t>
  </si>
  <si>
    <t>Task 7,8,9,10</t>
  </si>
  <si>
    <t>PDG/FIN/HWZ/LRN</t>
  </si>
  <si>
    <t>12.8. am</t>
  </si>
  <si>
    <t>12.8. pm</t>
  </si>
  <si>
    <t>13.8. am</t>
  </si>
  <si>
    <t>HWZ/FIN/ELB/FON</t>
  </si>
  <si>
    <t>14.8. pm</t>
  </si>
  <si>
    <t>15.8. am</t>
  </si>
  <si>
    <t>15.8. pm</t>
  </si>
  <si>
    <t>16.8. am</t>
  </si>
  <si>
    <t>Task 12,13,14,15</t>
  </si>
  <si>
    <t>Task 17,18,19,20</t>
  </si>
  <si>
    <t>MDD(Pizza)/WSD/HWZ/3DT(Donut)</t>
  </si>
  <si>
    <t>CRT/HWZ/FON/LRN</t>
  </si>
  <si>
    <t>LÍNEK, David</t>
  </si>
  <si>
    <t>SIMONAVIČIŪTE, Agnė</t>
  </si>
  <si>
    <t>STÜRZLINGER, Gerald</t>
  </si>
  <si>
    <t>KINDERMANN, Elisabeth</t>
  </si>
  <si>
    <t>MIKLOUŠIĆ, Igor</t>
  </si>
  <si>
    <t>CHUBAROV, Evgeny</t>
  </si>
  <si>
    <t>FILUS, Tomasz</t>
  </si>
  <si>
    <t>HABAN, Tomas</t>
  </si>
  <si>
    <t>VERTIPRAKHOV, Igor</t>
  </si>
  <si>
    <t>HVID, Niels</t>
  </si>
  <si>
    <t>DE COLIGNY, Laure</t>
  </si>
  <si>
    <t>KAZLAUSKAS, Zydrunas</t>
  </si>
  <si>
    <t>NACHT, Gian-Marco</t>
  </si>
  <si>
    <t>SEIGEOT, Clément</t>
  </si>
  <si>
    <t>ROS, Linus</t>
  </si>
  <si>
    <t>VAITULEVICIUS, Giedrius</t>
  </si>
  <si>
    <t>BAREFORD, Stephanie</t>
  </si>
  <si>
    <t>GARAB, Szabolcs</t>
  </si>
  <si>
    <t>DUDKIEWICZ, Daria</t>
  </si>
  <si>
    <t>BAZHENOV, Sergey</t>
  </si>
  <si>
    <t>OLSEN, Palle Vinther</t>
  </si>
  <si>
    <t>MÖNCH, Torsten</t>
  </si>
  <si>
    <t>VOGEL, Nicole</t>
  </si>
  <si>
    <t>KUBÍČEK, Petr</t>
  </si>
  <si>
    <t>CHOMA, Beata</t>
  </si>
  <si>
    <t>MOLNÁR, Csaba</t>
  </si>
  <si>
    <t>De COCK, Philippe</t>
  </si>
  <si>
    <t>KRAFT, Claude</t>
  </si>
  <si>
    <t>HERDEWYN, Ann</t>
  </si>
  <si>
    <t>KULKOV, Andrei</t>
  </si>
  <si>
    <t>DAWIDZIUK, Bazyli</t>
  </si>
  <si>
    <t>WIECZOREK, Moritz</t>
  </si>
  <si>
    <t>LLADÓ, Josep</t>
  </si>
  <si>
    <t>WEBER, Gerhard</t>
  </si>
  <si>
    <t>KONECSNI, János</t>
  </si>
  <si>
    <t>DULTCEV, Aleksandr</t>
  </si>
  <si>
    <t>BAAN, Rik</t>
  </si>
  <si>
    <t>SORAMÄKI, Mikko</t>
  </si>
  <si>
    <t>KARLSTROM, Kenneth</t>
  </si>
  <si>
    <t>GNAP, Sergiy</t>
  </si>
  <si>
    <t>MEDCALF, David</t>
  </si>
  <si>
    <t>MONTEMURRO, Guido</t>
  </si>
  <si>
    <t>NYÍRI, Áron</t>
  </si>
  <si>
    <t>BORKOWSKI, Krzysztof</t>
  </si>
  <si>
    <t>LLADÓ, Adriana</t>
  </si>
  <si>
    <t>nations ranking: (open hidden columns)</t>
  </si>
  <si>
    <t xml:space="preserve">20th FAI European Hot Air Balloon Championship 2017 - </t>
  </si>
  <si>
    <t>LLADO, Adriana</t>
  </si>
  <si>
    <t>MONCH, Torsten</t>
  </si>
  <si>
    <t>NYIRI, Aron</t>
  </si>
  <si>
    <t>SEIGEOT, Clement</t>
  </si>
  <si>
    <t>SIMONAVICIUTE, Agne</t>
  </si>
  <si>
    <t>SORAMAKI, Mikko</t>
  </si>
  <si>
    <t>VOGEL, Nicole (Ms)</t>
  </si>
  <si>
    <t>BAREFORD, Stephanie (Ms)</t>
  </si>
  <si>
    <t>CHOMA, Beata (Ms)</t>
  </si>
  <si>
    <t>DE COLIGNY, Laure (Ms)</t>
  </si>
  <si>
    <t>DUDKIEWICZ, Daria (Ms)</t>
  </si>
  <si>
    <t>KINDERMANN, Elisabeth (Ms)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</si>
</sst>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mmm/yy"/>
    <numFmt numFmtId="166" formatCode="dd/mmm"/>
  </numFmts>
  <fonts count="47">
    <font>
      <sz val="10"/>
      <name val="Arial"/>
      <family val="2"/>
    </font>
    <font>
      <b/>
      <sz val="10"/>
      <name val="Arial"/>
      <family val="2"/>
    </font>
    <font>
      <sz val="10"/>
      <color indexed="4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/>
    </xf>
    <xf numFmtId="0" fontId="0" fillId="34" borderId="0" xfId="0" applyFont="1" applyFill="1" applyAlignment="1">
      <alignment horizontal="center" wrapText="1"/>
    </xf>
    <xf numFmtId="0" fontId="0" fillId="35" borderId="0" xfId="0" applyFont="1" applyFill="1" applyAlignment="1">
      <alignment horizontal="center" wrapText="1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66" fontId="1" fillId="0" borderId="0" xfId="0" applyNumberFormat="1" applyFont="1" applyAlignment="1">
      <alignment horizontal="center" vertical="top" wrapText="1"/>
    </xf>
    <xf numFmtId="1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1" fontId="6" fillId="0" borderId="0" xfId="0" applyNumberFormat="1" applyFont="1" applyAlignment="1">
      <alignment horizontal="center"/>
    </xf>
    <xf numFmtId="0" fontId="0" fillId="34" borderId="0" xfId="0" applyFont="1" applyFill="1" applyAlignment="1">
      <alignment wrapText="1"/>
    </xf>
    <xf numFmtId="1" fontId="1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wrapText="1"/>
    </xf>
    <xf numFmtId="166" fontId="8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34" borderId="0" xfId="0" applyFont="1" applyFill="1" applyAlignment="1">
      <alignment horizontal="left" wrapText="1"/>
    </xf>
    <xf numFmtId="0" fontId="0" fillId="35" borderId="0" xfId="0" applyFont="1" applyFill="1" applyAlignment="1">
      <alignment horizontal="left" wrapText="1"/>
    </xf>
    <xf numFmtId="0" fontId="0" fillId="36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 patternType="solid">
          <fgColor indexed="13"/>
          <bgColor indexed="34"/>
        </patternFill>
      </fill>
    </dxf>
    <dxf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8.7109375" style="0" customWidth="1"/>
    <col min="3" max="3" width="5.421875" style="0" bestFit="1" customWidth="1"/>
    <col min="4" max="4" width="5.8515625" style="1" bestFit="1" customWidth="1"/>
    <col min="5" max="6" width="8.7109375" style="0" customWidth="1"/>
    <col min="7" max="7" width="8.8515625" style="0" customWidth="1"/>
    <col min="8" max="8" width="8.7109375" style="0" customWidth="1"/>
    <col min="9" max="9" width="6.57421875" style="0" bestFit="1" customWidth="1"/>
    <col min="10" max="10" width="6.421875" style="0" bestFit="1" customWidth="1"/>
  </cols>
  <sheetData>
    <row r="1" spans="1:5" ht="21" customHeight="1">
      <c r="A1" s="2" t="s">
        <v>0</v>
      </c>
      <c r="B1" s="3"/>
      <c r="C1" s="3"/>
      <c r="D1" s="4"/>
      <c r="E1" s="3"/>
    </row>
    <row r="2" spans="1:8" ht="12.75" customHeight="1">
      <c r="A2" s="2" t="s">
        <v>1</v>
      </c>
      <c r="B2" s="3"/>
      <c r="C2" s="3"/>
      <c r="D2" s="4"/>
      <c r="E2" s="3"/>
      <c r="F2" s="92" t="s">
        <v>905</v>
      </c>
      <c r="G2" t="s">
        <v>2</v>
      </c>
      <c r="H2" t="s">
        <v>3</v>
      </c>
    </row>
    <row r="3" spans="1:8" ht="12.75">
      <c r="A3" s="3"/>
      <c r="B3" s="3"/>
      <c r="C3" s="3"/>
      <c r="D3" s="4"/>
      <c r="E3" s="3"/>
      <c r="F3" s="92" t="s">
        <v>906</v>
      </c>
      <c r="G3" t="s">
        <v>4</v>
      </c>
      <c r="H3" t="s">
        <v>5</v>
      </c>
    </row>
    <row r="4" spans="1:7" ht="12.75">
      <c r="A4" s="3" t="s">
        <v>6</v>
      </c>
      <c r="B4" s="3"/>
      <c r="C4" s="16">
        <v>32</v>
      </c>
      <c r="D4" s="16" t="s">
        <v>907</v>
      </c>
      <c r="E4" s="3"/>
      <c r="G4" t="s">
        <v>904</v>
      </c>
    </row>
    <row r="5" spans="3:4" ht="12.75">
      <c r="C5" s="16">
        <v>2</v>
      </c>
      <c r="D5" s="16" t="s">
        <v>908</v>
      </c>
    </row>
    <row r="6" spans="3:4" ht="12.75">
      <c r="C6" s="16">
        <v>2</v>
      </c>
      <c r="D6" s="22" t="s">
        <v>909</v>
      </c>
    </row>
    <row r="7" spans="3:4" ht="12.75">
      <c r="C7" s="16">
        <v>12</v>
      </c>
      <c r="D7" s="16" t="s">
        <v>976</v>
      </c>
    </row>
    <row r="14" ht="12.75">
      <c r="F14" s="6"/>
    </row>
    <row r="15" spans="1:10" ht="12.75">
      <c r="A15" s="5" t="s">
        <v>7</v>
      </c>
      <c r="B15" s="6" t="s">
        <v>8</v>
      </c>
      <c r="C15" s="6" t="s">
        <v>9</v>
      </c>
      <c r="D15" s="5" t="s">
        <v>10</v>
      </c>
      <c r="F15" s="38" t="s">
        <v>902</v>
      </c>
      <c r="G15" s="38" t="s">
        <v>9</v>
      </c>
      <c r="H15" s="5" t="s">
        <v>24</v>
      </c>
      <c r="I15" s="5" t="s">
        <v>539</v>
      </c>
      <c r="J15" s="91" t="s">
        <v>903</v>
      </c>
    </row>
    <row r="16" spans="1:10" ht="12.75">
      <c r="A16" s="7">
        <v>1</v>
      </c>
      <c r="B16" s="8" t="s">
        <v>11</v>
      </c>
      <c r="C16" s="9" t="s">
        <v>12</v>
      </c>
      <c r="D16" s="1">
        <v>1906</v>
      </c>
      <c r="F16" s="16">
        <v>1</v>
      </c>
      <c r="G16" s="16" t="s">
        <v>20</v>
      </c>
      <c r="H16" s="18">
        <f>J16/I16/$C$5</f>
        <v>781.5</v>
      </c>
      <c r="I16" s="16">
        <f>COUNTIF($C$16:$D$150,G16)</f>
        <v>1</v>
      </c>
      <c r="J16" s="92">
        <f>SUMIF($C$16:$D$146,G16,$D$16:$D$146)</f>
        <v>1563</v>
      </c>
    </row>
    <row r="17" spans="1:10" ht="12.75">
      <c r="A17" s="10">
        <v>2</v>
      </c>
      <c r="B17" s="11" t="s">
        <v>13</v>
      </c>
      <c r="C17" s="12" t="s">
        <v>14</v>
      </c>
      <c r="D17" s="1">
        <v>1625</v>
      </c>
      <c r="F17" s="16">
        <v>2</v>
      </c>
      <c r="G17" s="16" t="s">
        <v>27</v>
      </c>
      <c r="H17" s="18">
        <f aca="true" t="shared" si="0" ref="H17:H27">J17/I17/$C$5</f>
        <v>664</v>
      </c>
      <c r="I17" s="16">
        <f aca="true" t="shared" si="1" ref="I17:I27">COUNTIF($C$16:$D$150,G17)</f>
        <v>1</v>
      </c>
      <c r="J17" s="92">
        <f aca="true" t="shared" si="2" ref="J17:J27">SUMIF($C$16:$D$146,G17,$D$16:$D$146)</f>
        <v>1328</v>
      </c>
    </row>
    <row r="18" spans="1:10" ht="12.75">
      <c r="A18" s="13">
        <v>3</v>
      </c>
      <c r="B18" s="14" t="s">
        <v>15</v>
      </c>
      <c r="C18" s="15" t="s">
        <v>16</v>
      </c>
      <c r="D18" s="1">
        <v>1594</v>
      </c>
      <c r="F18" s="16">
        <v>3</v>
      </c>
      <c r="G18" s="16" t="s">
        <v>12</v>
      </c>
      <c r="H18" s="18">
        <f t="shared" si="0"/>
        <v>652.25</v>
      </c>
      <c r="I18" s="16">
        <f t="shared" si="1"/>
        <v>2</v>
      </c>
      <c r="J18" s="92">
        <f t="shared" si="2"/>
        <v>2609</v>
      </c>
    </row>
    <row r="19" spans="1:10" ht="12.75">
      <c r="A19" s="16">
        <v>4</v>
      </c>
      <c r="B19" s="17" t="s">
        <v>17</v>
      </c>
      <c r="C19" s="16" t="s">
        <v>18</v>
      </c>
      <c r="D19" s="1">
        <v>1578</v>
      </c>
      <c r="F19" s="16">
        <v>4</v>
      </c>
      <c r="G19" s="16" t="s">
        <v>18</v>
      </c>
      <c r="H19" s="18">
        <f t="shared" si="0"/>
        <v>621.125</v>
      </c>
      <c r="I19" s="16">
        <f t="shared" si="1"/>
        <v>4</v>
      </c>
      <c r="J19" s="92">
        <f t="shared" si="2"/>
        <v>4969</v>
      </c>
    </row>
    <row r="20" spans="1:10" ht="12.75">
      <c r="A20" s="16">
        <v>5</v>
      </c>
      <c r="B20" t="s">
        <v>19</v>
      </c>
      <c r="C20" s="16" t="s">
        <v>20</v>
      </c>
      <c r="D20" s="1">
        <v>1563</v>
      </c>
      <c r="F20" s="16">
        <v>5</v>
      </c>
      <c r="G20" s="16" t="s">
        <v>14</v>
      </c>
      <c r="H20" s="18">
        <f t="shared" si="0"/>
        <v>601.5</v>
      </c>
      <c r="I20" s="16">
        <f t="shared" si="1"/>
        <v>2</v>
      </c>
      <c r="J20" s="92">
        <f t="shared" si="2"/>
        <v>2406</v>
      </c>
    </row>
    <row r="21" spans="1:10" ht="12.75">
      <c r="A21" s="16">
        <v>6</v>
      </c>
      <c r="B21" s="17" t="s">
        <v>745</v>
      </c>
      <c r="C21" s="16" t="s">
        <v>16</v>
      </c>
      <c r="D21" s="1">
        <v>1469</v>
      </c>
      <c r="F21" s="16">
        <v>6</v>
      </c>
      <c r="G21" s="16" t="s">
        <v>30</v>
      </c>
      <c r="H21" s="18">
        <f t="shared" si="0"/>
        <v>536.5</v>
      </c>
      <c r="I21" s="16">
        <f t="shared" si="1"/>
        <v>3</v>
      </c>
      <c r="J21" s="92">
        <f t="shared" si="2"/>
        <v>3219</v>
      </c>
    </row>
    <row r="22" spans="1:10" ht="12.75">
      <c r="A22" s="16">
        <v>6</v>
      </c>
      <c r="B22" s="17" t="s">
        <v>21</v>
      </c>
      <c r="C22" s="16" t="s">
        <v>18</v>
      </c>
      <c r="D22" s="1">
        <v>1469</v>
      </c>
      <c r="F22" s="16">
        <v>7</v>
      </c>
      <c r="G22" s="16" t="s">
        <v>34</v>
      </c>
      <c r="H22" s="18">
        <f t="shared" si="0"/>
        <v>469</v>
      </c>
      <c r="I22" s="16">
        <f t="shared" si="1"/>
        <v>1</v>
      </c>
      <c r="J22" s="92">
        <f t="shared" si="2"/>
        <v>938</v>
      </c>
    </row>
    <row r="23" spans="1:10" ht="12.75">
      <c r="A23" s="16">
        <v>8</v>
      </c>
      <c r="B23" t="s">
        <v>22</v>
      </c>
      <c r="C23" s="16" t="s">
        <v>23</v>
      </c>
      <c r="D23" s="1">
        <v>1344</v>
      </c>
      <c r="F23" s="16">
        <v>8</v>
      </c>
      <c r="G23" s="16" t="s">
        <v>16</v>
      </c>
      <c r="H23" s="18">
        <f t="shared" si="0"/>
        <v>450</v>
      </c>
      <c r="I23" s="16">
        <f t="shared" si="1"/>
        <v>5</v>
      </c>
      <c r="J23" s="92">
        <f t="shared" si="2"/>
        <v>4500</v>
      </c>
    </row>
    <row r="24" spans="1:10" ht="12.75">
      <c r="A24" s="16">
        <v>9</v>
      </c>
      <c r="B24" s="17" t="s">
        <v>25</v>
      </c>
      <c r="C24" s="16" t="s">
        <v>18</v>
      </c>
      <c r="D24" s="1">
        <v>1328</v>
      </c>
      <c r="F24" s="16">
        <v>9</v>
      </c>
      <c r="G24" s="16" t="s">
        <v>36</v>
      </c>
      <c r="H24" s="18">
        <f t="shared" si="0"/>
        <v>437.5</v>
      </c>
      <c r="I24" s="16">
        <f t="shared" si="1"/>
        <v>1</v>
      </c>
      <c r="J24" s="92">
        <f t="shared" si="2"/>
        <v>875</v>
      </c>
    </row>
    <row r="25" spans="1:10" ht="12.75">
      <c r="A25" s="16">
        <v>9</v>
      </c>
      <c r="B25" s="17" t="s">
        <v>26</v>
      </c>
      <c r="C25" s="16" t="s">
        <v>27</v>
      </c>
      <c r="D25" s="1">
        <v>1328</v>
      </c>
      <c r="F25" s="16">
        <v>10</v>
      </c>
      <c r="G25" s="16" t="s">
        <v>38</v>
      </c>
      <c r="H25" s="18">
        <f t="shared" si="0"/>
        <v>437.5</v>
      </c>
      <c r="I25" s="16">
        <f t="shared" si="1"/>
        <v>1</v>
      </c>
      <c r="J25" s="92">
        <f t="shared" si="2"/>
        <v>875</v>
      </c>
    </row>
    <row r="26" spans="1:10" ht="12.75">
      <c r="A26" s="16">
        <v>11</v>
      </c>
      <c r="B26" s="17" t="s">
        <v>28</v>
      </c>
      <c r="C26" s="16" t="s">
        <v>23</v>
      </c>
      <c r="D26" s="1">
        <v>1281</v>
      </c>
      <c r="F26" s="16">
        <v>11</v>
      </c>
      <c r="G26" s="16" t="s">
        <v>23</v>
      </c>
      <c r="H26" s="18">
        <f t="shared" si="0"/>
        <v>321.1666666666667</v>
      </c>
      <c r="I26" s="16">
        <f t="shared" si="1"/>
        <v>9</v>
      </c>
      <c r="J26" s="92">
        <f t="shared" si="2"/>
        <v>5781</v>
      </c>
    </row>
    <row r="27" spans="1:10" ht="12.75">
      <c r="A27" s="16">
        <v>11</v>
      </c>
      <c r="B27" s="17" t="s">
        <v>29</v>
      </c>
      <c r="C27" s="16" t="s">
        <v>30</v>
      </c>
      <c r="D27" s="1">
        <v>1281</v>
      </c>
      <c r="F27" s="16">
        <v>12</v>
      </c>
      <c r="G27" s="16" t="s">
        <v>40</v>
      </c>
      <c r="H27" s="18">
        <f t="shared" si="0"/>
        <v>261.75</v>
      </c>
      <c r="I27" s="16">
        <f t="shared" si="1"/>
        <v>2</v>
      </c>
      <c r="J27" s="92">
        <f t="shared" si="2"/>
        <v>1047</v>
      </c>
    </row>
    <row r="28" spans="1:4" ht="12.75">
      <c r="A28" s="16">
        <v>13</v>
      </c>
      <c r="B28" t="s">
        <v>31</v>
      </c>
      <c r="C28" s="16" t="s">
        <v>30</v>
      </c>
      <c r="D28" s="1">
        <v>1188</v>
      </c>
    </row>
    <row r="29" spans="1:4" ht="12.75">
      <c r="A29" s="16">
        <v>14</v>
      </c>
      <c r="B29" s="17" t="s">
        <v>32</v>
      </c>
      <c r="C29" s="16" t="s">
        <v>23</v>
      </c>
      <c r="D29" s="1">
        <v>984</v>
      </c>
    </row>
    <row r="30" spans="1:4" ht="12.75">
      <c r="A30" s="16">
        <v>15</v>
      </c>
      <c r="B30" t="s">
        <v>33</v>
      </c>
      <c r="C30" s="16" t="s">
        <v>34</v>
      </c>
      <c r="D30" s="1">
        <v>938</v>
      </c>
    </row>
    <row r="31" spans="1:6" ht="12.75">
      <c r="A31" s="16">
        <v>16</v>
      </c>
      <c r="B31" t="s">
        <v>35</v>
      </c>
      <c r="C31" s="16" t="s">
        <v>36</v>
      </c>
      <c r="D31" s="1">
        <v>875</v>
      </c>
      <c r="F31" s="17"/>
    </row>
    <row r="32" spans="1:6" ht="12.75">
      <c r="A32" s="16">
        <v>16</v>
      </c>
      <c r="B32" s="17" t="s">
        <v>37</v>
      </c>
      <c r="C32" s="16" t="s">
        <v>38</v>
      </c>
      <c r="D32" s="1">
        <v>875</v>
      </c>
      <c r="F32" s="17"/>
    </row>
    <row r="33" spans="1:6" ht="12.75">
      <c r="A33" s="16">
        <v>16</v>
      </c>
      <c r="B33" s="17" t="s">
        <v>39</v>
      </c>
      <c r="C33" s="16" t="s">
        <v>40</v>
      </c>
      <c r="D33" s="1">
        <v>875</v>
      </c>
      <c r="F33" s="17"/>
    </row>
    <row r="34" spans="1:4" ht="12.75">
      <c r="A34" s="16">
        <v>19</v>
      </c>
      <c r="B34" s="17" t="s">
        <v>41</v>
      </c>
      <c r="C34" s="16" t="s">
        <v>14</v>
      </c>
      <c r="D34" s="1">
        <v>781</v>
      </c>
    </row>
    <row r="35" spans="1:4" ht="12.75">
      <c r="A35" s="16">
        <v>20</v>
      </c>
      <c r="B35" s="17" t="s">
        <v>42</v>
      </c>
      <c r="C35" s="16" t="s">
        <v>30</v>
      </c>
      <c r="D35" s="1">
        <v>750</v>
      </c>
    </row>
    <row r="36" spans="1:4" ht="12.75">
      <c r="A36" s="16">
        <v>21</v>
      </c>
      <c r="B36" s="17" t="s">
        <v>43</v>
      </c>
      <c r="C36" s="16" t="s">
        <v>16</v>
      </c>
      <c r="D36" s="1">
        <v>718</v>
      </c>
    </row>
    <row r="37" spans="1:4" ht="12.75">
      <c r="A37" s="16">
        <v>22</v>
      </c>
      <c r="B37" s="17" t="s">
        <v>964</v>
      </c>
      <c r="C37" s="16" t="s">
        <v>12</v>
      </c>
      <c r="D37" s="1">
        <v>703</v>
      </c>
    </row>
    <row r="38" spans="1:4" ht="12.75">
      <c r="A38" s="16">
        <v>23</v>
      </c>
      <c r="B38" s="17" t="s">
        <v>44</v>
      </c>
      <c r="C38" s="16" t="s">
        <v>23</v>
      </c>
      <c r="D38" s="1">
        <v>672</v>
      </c>
    </row>
    <row r="39" spans="1:4" ht="12.75">
      <c r="A39" s="16">
        <v>24</v>
      </c>
      <c r="B39" t="s">
        <v>45</v>
      </c>
      <c r="C39" s="16" t="s">
        <v>18</v>
      </c>
      <c r="D39" s="1">
        <v>594</v>
      </c>
    </row>
    <row r="40" spans="1:4" ht="12.75">
      <c r="A40" s="16">
        <v>25</v>
      </c>
      <c r="B40" t="s">
        <v>46</v>
      </c>
      <c r="C40" s="16" t="s">
        <v>23</v>
      </c>
      <c r="D40" s="1">
        <v>578</v>
      </c>
    </row>
    <row r="41" spans="1:4" ht="12.75">
      <c r="A41" s="16">
        <v>26</v>
      </c>
      <c r="B41" t="s">
        <v>47</v>
      </c>
      <c r="C41" s="16" t="s">
        <v>16</v>
      </c>
      <c r="D41" s="1">
        <v>453</v>
      </c>
    </row>
    <row r="42" spans="1:4" ht="12.75">
      <c r="A42" s="16">
        <v>27</v>
      </c>
      <c r="B42" s="17" t="s">
        <v>48</v>
      </c>
      <c r="C42" s="16" t="s">
        <v>23</v>
      </c>
      <c r="D42" s="1">
        <v>359</v>
      </c>
    </row>
    <row r="43" spans="1:4" ht="12.75">
      <c r="A43" s="16">
        <v>28</v>
      </c>
      <c r="B43" s="17" t="s">
        <v>49</v>
      </c>
      <c r="C43" s="16" t="s">
        <v>23</v>
      </c>
      <c r="D43" s="1">
        <v>313</v>
      </c>
    </row>
    <row r="44" spans="1:4" ht="12.75">
      <c r="A44" s="16">
        <v>29</v>
      </c>
      <c r="B44" s="17" t="s">
        <v>50</v>
      </c>
      <c r="C44" s="16" t="s">
        <v>16</v>
      </c>
      <c r="D44" s="1">
        <v>266</v>
      </c>
    </row>
    <row r="45" spans="1:4" ht="12.75">
      <c r="A45" s="16">
        <v>30</v>
      </c>
      <c r="B45" s="17" t="s">
        <v>51</v>
      </c>
      <c r="C45" s="16" t="s">
        <v>40</v>
      </c>
      <c r="D45" s="1">
        <v>172</v>
      </c>
    </row>
    <row r="46" spans="1:4" ht="12.75">
      <c r="A46" s="16">
        <v>31</v>
      </c>
      <c r="B46" s="17" t="s">
        <v>52</v>
      </c>
      <c r="C46" s="16" t="s">
        <v>23</v>
      </c>
      <c r="D46" s="1">
        <v>141</v>
      </c>
    </row>
    <row r="47" spans="1:4" ht="12.75">
      <c r="A47" s="16">
        <v>32</v>
      </c>
      <c r="B47" s="17" t="s">
        <v>53</v>
      </c>
      <c r="C47" s="16" t="s">
        <v>23</v>
      </c>
      <c r="D47" s="1">
        <v>109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16" customWidth="1"/>
    <col min="2" max="2" width="28.7109375" style="0" customWidth="1"/>
    <col min="3" max="3" width="5.421875" style="16" bestFit="1" customWidth="1"/>
    <col min="4" max="4" width="6.57421875" style="22" bestFit="1" customWidth="1"/>
    <col min="5" max="6" width="8.7109375" style="0" customWidth="1"/>
    <col min="7" max="7" width="7.7109375" style="0" bestFit="1" customWidth="1"/>
    <col min="8" max="8" width="17.140625" style="0" bestFit="1" customWidth="1"/>
    <col min="9" max="9" width="8.7109375" style="0" customWidth="1"/>
  </cols>
  <sheetData>
    <row r="1" spans="1:8" ht="21" customHeight="1">
      <c r="A1" s="2" t="s">
        <v>375</v>
      </c>
      <c r="B1" s="37"/>
      <c r="C1" s="26"/>
      <c r="D1" s="26"/>
      <c r="E1" s="37"/>
      <c r="F1" s="37"/>
      <c r="G1" s="37"/>
      <c r="H1" s="37"/>
    </row>
    <row r="2" spans="1:9" ht="12.75" customHeight="1">
      <c r="A2" s="2" t="s">
        <v>376</v>
      </c>
      <c r="B2" s="37"/>
      <c r="C2" s="26"/>
      <c r="D2" s="26"/>
      <c r="E2" s="37"/>
      <c r="F2" s="92" t="s">
        <v>905</v>
      </c>
      <c r="G2" s="17" t="s">
        <v>194</v>
      </c>
      <c r="H2" s="17" t="s">
        <v>377</v>
      </c>
      <c r="I2" s="25" t="s">
        <v>378</v>
      </c>
    </row>
    <row r="3" spans="1:9" ht="12.75" customHeight="1">
      <c r="A3" s="17"/>
      <c r="B3" s="37"/>
      <c r="C3" s="17"/>
      <c r="D3" s="26"/>
      <c r="E3" s="37"/>
      <c r="F3" s="92" t="s">
        <v>906</v>
      </c>
      <c r="G3" s="17" t="s">
        <v>200</v>
      </c>
      <c r="H3" s="17" t="s">
        <v>288</v>
      </c>
      <c r="I3" s="25" t="s">
        <v>197</v>
      </c>
    </row>
    <row r="4" spans="1:9" ht="12.75" customHeight="1">
      <c r="A4" s="37" t="s">
        <v>379</v>
      </c>
      <c r="B4" s="37"/>
      <c r="C4" s="26">
        <v>80</v>
      </c>
      <c r="D4" s="16" t="s">
        <v>907</v>
      </c>
      <c r="E4" s="37"/>
      <c r="F4" s="92" t="s">
        <v>910</v>
      </c>
      <c r="G4" s="17" t="s">
        <v>241</v>
      </c>
      <c r="H4" s="17" t="s">
        <v>196</v>
      </c>
      <c r="I4" s="25" t="s">
        <v>380</v>
      </c>
    </row>
    <row r="5" spans="1:9" ht="12.75" customHeight="1">
      <c r="A5" s="17"/>
      <c r="B5" s="17"/>
      <c r="C5" s="26">
        <v>20</v>
      </c>
      <c r="D5" s="16" t="s">
        <v>908</v>
      </c>
      <c r="E5" s="17"/>
      <c r="F5" s="92" t="s">
        <v>911</v>
      </c>
      <c r="G5" s="17" t="s">
        <v>244</v>
      </c>
      <c r="H5" s="17" t="s">
        <v>291</v>
      </c>
      <c r="I5" s="25" t="s">
        <v>381</v>
      </c>
    </row>
    <row r="6" spans="1:9" ht="12.75" customHeight="1">
      <c r="A6" s="37"/>
      <c r="B6" s="17"/>
      <c r="C6" s="26">
        <v>8</v>
      </c>
      <c r="D6" s="22" t="s">
        <v>909</v>
      </c>
      <c r="E6" s="17"/>
      <c r="F6" s="92" t="s">
        <v>912</v>
      </c>
      <c r="G6" s="17" t="s">
        <v>248</v>
      </c>
      <c r="H6" s="17" t="s">
        <v>382</v>
      </c>
      <c r="I6" s="25" t="s">
        <v>383</v>
      </c>
    </row>
    <row r="7" spans="3:9" ht="12.75" customHeight="1">
      <c r="C7" s="16">
        <v>24</v>
      </c>
      <c r="D7" s="16" t="s">
        <v>976</v>
      </c>
      <c r="E7" s="17"/>
      <c r="F7" s="92" t="s">
        <v>913</v>
      </c>
      <c r="G7" s="17" t="s">
        <v>250</v>
      </c>
      <c r="H7" s="17" t="s">
        <v>384</v>
      </c>
      <c r="I7" s="25" t="s">
        <v>385</v>
      </c>
    </row>
    <row r="8" spans="5:9" ht="12.75" customHeight="1">
      <c r="E8" s="17"/>
      <c r="F8" s="92" t="s">
        <v>914</v>
      </c>
      <c r="G8" s="17" t="s">
        <v>253</v>
      </c>
      <c r="H8" s="17" t="s">
        <v>349</v>
      </c>
      <c r="I8" s="25" t="s">
        <v>386</v>
      </c>
    </row>
    <row r="9" spans="5:9" ht="12.75">
      <c r="E9" s="17"/>
      <c r="F9" s="92" t="s">
        <v>925</v>
      </c>
      <c r="G9" s="17" t="s">
        <v>255</v>
      </c>
      <c r="H9" s="17" t="s">
        <v>387</v>
      </c>
      <c r="I9" s="25" t="s">
        <v>388</v>
      </c>
    </row>
    <row r="10" ht="12.75">
      <c r="F10" s="92"/>
    </row>
    <row r="13" ht="12.75">
      <c r="E13" s="23"/>
    </row>
    <row r="14" ht="12.75">
      <c r="F14" s="6"/>
    </row>
    <row r="15" spans="1:10" ht="12.75">
      <c r="A15" s="38" t="s">
        <v>7</v>
      </c>
      <c r="B15" s="39" t="s">
        <v>8</v>
      </c>
      <c r="C15" s="38" t="s">
        <v>9</v>
      </c>
      <c r="D15" s="5" t="s">
        <v>10</v>
      </c>
      <c r="F15" s="38" t="s">
        <v>902</v>
      </c>
      <c r="G15" s="38" t="s">
        <v>9</v>
      </c>
      <c r="H15" s="5" t="s">
        <v>24</v>
      </c>
      <c r="I15" s="5" t="s">
        <v>539</v>
      </c>
      <c r="J15" s="91" t="s">
        <v>903</v>
      </c>
    </row>
    <row r="16" spans="1:10" ht="12.75">
      <c r="A16" s="7">
        <v>1</v>
      </c>
      <c r="B16" s="8" t="s">
        <v>90</v>
      </c>
      <c r="C16" s="9" t="s">
        <v>23</v>
      </c>
      <c r="D16" s="42">
        <v>15060</v>
      </c>
      <c r="E16" s="23"/>
      <c r="F16" s="16">
        <v>1</v>
      </c>
      <c r="G16" s="46" t="s">
        <v>23</v>
      </c>
      <c r="H16" s="18">
        <f>J16/I16/$C$5</f>
        <v>661.025</v>
      </c>
      <c r="I16" s="16">
        <f>COUNTIF($C$16:$D$150,G16)</f>
        <v>4</v>
      </c>
      <c r="J16" s="92">
        <f>SUMIF($C$16:$D$146,G16,$D$16:$D$146)</f>
        <v>52882</v>
      </c>
    </row>
    <row r="17" spans="1:10" ht="12.75">
      <c r="A17" s="10">
        <v>2</v>
      </c>
      <c r="B17" s="11" t="s">
        <v>210</v>
      </c>
      <c r="C17" s="12" t="s">
        <v>64</v>
      </c>
      <c r="D17" s="44">
        <v>14401</v>
      </c>
      <c r="F17" s="16">
        <v>2</v>
      </c>
      <c r="G17" s="45" t="s">
        <v>30</v>
      </c>
      <c r="H17" s="18">
        <f aca="true" t="shared" si="0" ref="H17:H39">J17/I17/$C$5</f>
        <v>656.9125</v>
      </c>
      <c r="I17" s="16">
        <f aca="true" t="shared" si="1" ref="I17:I39">COUNTIF($C$16:$D$150,G17)</f>
        <v>4</v>
      </c>
      <c r="J17" s="92">
        <f aca="true" t="shared" si="2" ref="J17:J39">SUMIF($C$16:$D$146,G17,$D$16:$D$146)</f>
        <v>52553</v>
      </c>
    </row>
    <row r="18" spans="1:10" ht="12.75">
      <c r="A18" s="13">
        <v>3</v>
      </c>
      <c r="B18" s="14" t="s">
        <v>170</v>
      </c>
      <c r="C18" s="15" t="s">
        <v>122</v>
      </c>
      <c r="D18" s="44">
        <v>14353</v>
      </c>
      <c r="F18" s="16">
        <v>3</v>
      </c>
      <c r="G18" s="46" t="s">
        <v>16</v>
      </c>
      <c r="H18" s="18">
        <f t="shared" si="0"/>
        <v>625.75</v>
      </c>
      <c r="I18" s="16">
        <f t="shared" si="1"/>
        <v>4</v>
      </c>
      <c r="J18" s="92">
        <f t="shared" si="2"/>
        <v>50060</v>
      </c>
    </row>
    <row r="19" spans="1:10" ht="12.75">
      <c r="A19" s="45">
        <v>4</v>
      </c>
      <c r="B19" s="23" t="s">
        <v>389</v>
      </c>
      <c r="C19" s="45" t="s">
        <v>18</v>
      </c>
      <c r="D19" s="44">
        <v>14234</v>
      </c>
      <c r="E19" s="23"/>
      <c r="F19" s="16">
        <v>4</v>
      </c>
      <c r="G19" s="46" t="s">
        <v>18</v>
      </c>
      <c r="H19" s="18">
        <f t="shared" si="0"/>
        <v>620.4</v>
      </c>
      <c r="I19" s="16">
        <f t="shared" si="1"/>
        <v>4</v>
      </c>
      <c r="J19" s="92">
        <f t="shared" si="2"/>
        <v>49632</v>
      </c>
    </row>
    <row r="20" spans="1:10" ht="12.75">
      <c r="A20" s="45">
        <v>5</v>
      </c>
      <c r="B20" s="43" t="s">
        <v>66</v>
      </c>
      <c r="C20" s="46" t="s">
        <v>23</v>
      </c>
      <c r="D20" s="44">
        <v>14100</v>
      </c>
      <c r="F20" s="16">
        <v>5</v>
      </c>
      <c r="G20" s="46" t="s">
        <v>12</v>
      </c>
      <c r="H20" s="18">
        <f t="shared" si="0"/>
        <v>617.3875</v>
      </c>
      <c r="I20" s="16">
        <f t="shared" si="1"/>
        <v>4</v>
      </c>
      <c r="J20" s="92">
        <f t="shared" si="2"/>
        <v>49391</v>
      </c>
    </row>
    <row r="21" spans="1:10" ht="12.75">
      <c r="A21" s="45">
        <v>6</v>
      </c>
      <c r="B21" s="23" t="s">
        <v>227</v>
      </c>
      <c r="C21" s="45" t="s">
        <v>23</v>
      </c>
      <c r="D21" s="44">
        <v>14014</v>
      </c>
      <c r="E21" s="23"/>
      <c r="F21" s="16">
        <v>6</v>
      </c>
      <c r="G21" s="46" t="s">
        <v>209</v>
      </c>
      <c r="H21" s="18">
        <f t="shared" si="0"/>
        <v>592.5375</v>
      </c>
      <c r="I21" s="16">
        <f t="shared" si="1"/>
        <v>4</v>
      </c>
      <c r="J21" s="92">
        <f t="shared" si="2"/>
        <v>47403</v>
      </c>
    </row>
    <row r="22" spans="1:10" ht="12.75">
      <c r="A22" s="45">
        <v>7</v>
      </c>
      <c r="B22" s="23" t="s">
        <v>356</v>
      </c>
      <c r="C22" s="46" t="s">
        <v>209</v>
      </c>
      <c r="D22" s="44">
        <v>13795</v>
      </c>
      <c r="E22" s="47"/>
      <c r="F22" s="16">
        <v>7</v>
      </c>
      <c r="G22" s="45" t="s">
        <v>122</v>
      </c>
      <c r="H22" s="18">
        <f t="shared" si="0"/>
        <v>584.925</v>
      </c>
      <c r="I22" s="16">
        <f t="shared" si="1"/>
        <v>4</v>
      </c>
      <c r="J22" s="92">
        <f t="shared" si="2"/>
        <v>46794</v>
      </c>
    </row>
    <row r="23" spans="1:10" ht="12.75">
      <c r="A23" s="45">
        <v>8</v>
      </c>
      <c r="B23" s="23" t="s">
        <v>352</v>
      </c>
      <c r="C23" s="46" t="s">
        <v>16</v>
      </c>
      <c r="D23" s="44">
        <v>13681</v>
      </c>
      <c r="E23" s="28"/>
      <c r="F23" s="16">
        <v>8</v>
      </c>
      <c r="G23" s="46" t="s">
        <v>62</v>
      </c>
      <c r="H23" s="18">
        <f t="shared" si="0"/>
        <v>567.1</v>
      </c>
      <c r="I23" s="16">
        <f t="shared" si="1"/>
        <v>4</v>
      </c>
      <c r="J23" s="92">
        <f t="shared" si="2"/>
        <v>45368</v>
      </c>
    </row>
    <row r="24" spans="1:10" ht="12.75">
      <c r="A24" s="45">
        <v>9</v>
      </c>
      <c r="B24" s="23" t="s">
        <v>203</v>
      </c>
      <c r="C24" s="46" t="s">
        <v>12</v>
      </c>
      <c r="D24" s="44">
        <v>13672</v>
      </c>
      <c r="E24" s="23"/>
      <c r="F24" s="16">
        <v>9</v>
      </c>
      <c r="G24" s="46" t="s">
        <v>310</v>
      </c>
      <c r="H24" s="18">
        <f t="shared" si="0"/>
        <v>562.8</v>
      </c>
      <c r="I24" s="16">
        <f t="shared" si="1"/>
        <v>1</v>
      </c>
      <c r="J24" s="92">
        <f t="shared" si="2"/>
        <v>11256</v>
      </c>
    </row>
    <row r="25" spans="1:10" ht="12.75">
      <c r="A25" s="45">
        <v>10</v>
      </c>
      <c r="B25" s="23" t="s">
        <v>304</v>
      </c>
      <c r="C25" s="46" t="s">
        <v>305</v>
      </c>
      <c r="D25" s="44">
        <v>13635</v>
      </c>
      <c r="E25" s="28"/>
      <c r="F25" s="16">
        <v>10</v>
      </c>
      <c r="G25" s="45" t="s">
        <v>305</v>
      </c>
      <c r="H25" s="18">
        <f t="shared" si="0"/>
        <v>561.0375</v>
      </c>
      <c r="I25" s="16">
        <f t="shared" si="1"/>
        <v>4</v>
      </c>
      <c r="J25" s="92">
        <f t="shared" si="2"/>
        <v>44883</v>
      </c>
    </row>
    <row r="26" spans="1:10" ht="12.75">
      <c r="A26" s="45">
        <v>11</v>
      </c>
      <c r="B26" s="23" t="s">
        <v>315</v>
      </c>
      <c r="C26" s="45" t="s">
        <v>30</v>
      </c>
      <c r="D26" s="44">
        <v>13633</v>
      </c>
      <c r="F26" s="16">
        <v>11</v>
      </c>
      <c r="G26" s="45" t="s">
        <v>34</v>
      </c>
      <c r="H26" s="18">
        <f t="shared" si="0"/>
        <v>530.9625</v>
      </c>
      <c r="I26" s="16">
        <f t="shared" si="1"/>
        <v>4</v>
      </c>
      <c r="J26" s="92">
        <f t="shared" si="2"/>
        <v>42477</v>
      </c>
    </row>
    <row r="27" spans="1:10" ht="12.75">
      <c r="A27" s="45">
        <v>12</v>
      </c>
      <c r="B27" s="23" t="s">
        <v>93</v>
      </c>
      <c r="C27" s="45" t="s">
        <v>16</v>
      </c>
      <c r="D27" s="44">
        <v>13584</v>
      </c>
      <c r="E27" s="23"/>
      <c r="F27" s="16">
        <v>12</v>
      </c>
      <c r="G27" s="46" t="s">
        <v>358</v>
      </c>
      <c r="H27" s="18">
        <f t="shared" si="0"/>
        <v>526.95</v>
      </c>
      <c r="I27" s="16">
        <f t="shared" si="1"/>
        <v>1</v>
      </c>
      <c r="J27" s="92">
        <f t="shared" si="2"/>
        <v>10539</v>
      </c>
    </row>
    <row r="28" spans="1:10" ht="12.75">
      <c r="A28" s="45">
        <v>13</v>
      </c>
      <c r="B28" s="43" t="s">
        <v>390</v>
      </c>
      <c r="C28" s="46" t="s">
        <v>30</v>
      </c>
      <c r="D28" s="44">
        <v>13506</v>
      </c>
      <c r="F28" s="16">
        <v>13</v>
      </c>
      <c r="G28" s="45" t="s">
        <v>20</v>
      </c>
      <c r="H28" s="18">
        <f t="shared" si="0"/>
        <v>521.9625</v>
      </c>
      <c r="I28" s="16">
        <f t="shared" si="1"/>
        <v>4</v>
      </c>
      <c r="J28" s="92">
        <f t="shared" si="2"/>
        <v>41757</v>
      </c>
    </row>
    <row r="29" spans="1:10" ht="12.75">
      <c r="A29" s="45">
        <v>14</v>
      </c>
      <c r="B29" s="43" t="s">
        <v>269</v>
      </c>
      <c r="C29" s="46" t="s">
        <v>12</v>
      </c>
      <c r="D29" s="44">
        <v>13393</v>
      </c>
      <c r="F29" s="16">
        <v>14</v>
      </c>
      <c r="G29" s="45" t="s">
        <v>69</v>
      </c>
      <c r="H29" s="18">
        <f t="shared" si="0"/>
        <v>502.6625</v>
      </c>
      <c r="I29" s="16">
        <f t="shared" si="1"/>
        <v>4</v>
      </c>
      <c r="J29" s="92">
        <f t="shared" si="2"/>
        <v>40213</v>
      </c>
    </row>
    <row r="30" spans="1:10" ht="12.75">
      <c r="A30" s="45">
        <v>15</v>
      </c>
      <c r="B30" s="23" t="s">
        <v>391</v>
      </c>
      <c r="C30" s="45" t="s">
        <v>209</v>
      </c>
      <c r="D30" s="44">
        <v>13110</v>
      </c>
      <c r="F30" s="16">
        <v>15</v>
      </c>
      <c r="G30" s="45" t="s">
        <v>64</v>
      </c>
      <c r="H30" s="18">
        <f t="shared" si="0"/>
        <v>496.275</v>
      </c>
      <c r="I30" s="16">
        <f t="shared" si="1"/>
        <v>4</v>
      </c>
      <c r="J30" s="92">
        <f t="shared" si="2"/>
        <v>39702</v>
      </c>
    </row>
    <row r="31" spans="1:10" ht="12.75">
      <c r="A31" s="45">
        <v>16</v>
      </c>
      <c r="B31" s="23" t="s">
        <v>392</v>
      </c>
      <c r="C31" s="45" t="s">
        <v>30</v>
      </c>
      <c r="D31" s="44">
        <v>12967</v>
      </c>
      <c r="F31" s="16">
        <v>16</v>
      </c>
      <c r="G31" s="46" t="s">
        <v>36</v>
      </c>
      <c r="H31" s="18">
        <f t="shared" si="0"/>
        <v>489.475</v>
      </c>
      <c r="I31" s="16">
        <f t="shared" si="1"/>
        <v>4</v>
      </c>
      <c r="J31" s="92">
        <f t="shared" si="2"/>
        <v>39158</v>
      </c>
    </row>
    <row r="32" spans="1:10" ht="12.75">
      <c r="A32" s="45">
        <v>17</v>
      </c>
      <c r="B32" s="23" t="s">
        <v>274</v>
      </c>
      <c r="C32" s="45" t="s">
        <v>18</v>
      </c>
      <c r="D32" s="44">
        <v>12786</v>
      </c>
      <c r="E32" s="28"/>
      <c r="F32" s="16">
        <v>17</v>
      </c>
      <c r="G32" s="45" t="s">
        <v>395</v>
      </c>
      <c r="H32" s="18">
        <f t="shared" si="0"/>
        <v>466.25</v>
      </c>
      <c r="I32" s="16">
        <f t="shared" si="1"/>
        <v>1</v>
      </c>
      <c r="J32" s="92">
        <f t="shared" si="2"/>
        <v>9325</v>
      </c>
    </row>
    <row r="33" spans="1:10" ht="12.75">
      <c r="A33" s="45">
        <v>18</v>
      </c>
      <c r="B33" s="23" t="s">
        <v>314</v>
      </c>
      <c r="C33" s="46" t="s">
        <v>62</v>
      </c>
      <c r="D33" s="44">
        <v>12502</v>
      </c>
      <c r="E33" s="28"/>
      <c r="F33" s="16">
        <v>18</v>
      </c>
      <c r="G33" s="45" t="s">
        <v>40</v>
      </c>
      <c r="H33" s="18">
        <f t="shared" si="0"/>
        <v>431.4875</v>
      </c>
      <c r="I33" s="16">
        <f t="shared" si="1"/>
        <v>4</v>
      </c>
      <c r="J33" s="92">
        <f t="shared" si="2"/>
        <v>34519</v>
      </c>
    </row>
    <row r="34" spans="1:10" ht="12.75">
      <c r="A34" s="45">
        <v>19</v>
      </c>
      <c r="B34" s="43" t="s">
        <v>161</v>
      </c>
      <c r="C34" s="46" t="s">
        <v>30</v>
      </c>
      <c r="D34" s="44">
        <v>12447</v>
      </c>
      <c r="E34" s="23"/>
      <c r="F34" s="16">
        <v>19</v>
      </c>
      <c r="G34" s="45" t="s">
        <v>38</v>
      </c>
      <c r="H34" s="18">
        <f t="shared" si="0"/>
        <v>429.2875</v>
      </c>
      <c r="I34" s="16">
        <f t="shared" si="1"/>
        <v>4</v>
      </c>
      <c r="J34" s="92">
        <f t="shared" si="2"/>
        <v>34343</v>
      </c>
    </row>
    <row r="35" spans="1:10" ht="12.75">
      <c r="A35" s="45">
        <v>20</v>
      </c>
      <c r="B35" s="48" t="s">
        <v>702</v>
      </c>
      <c r="C35" s="45" t="s">
        <v>69</v>
      </c>
      <c r="D35" s="44">
        <v>12413</v>
      </c>
      <c r="F35" s="16">
        <v>20</v>
      </c>
      <c r="G35" s="45" t="s">
        <v>78</v>
      </c>
      <c r="H35" s="18">
        <f t="shared" si="0"/>
        <v>414.4</v>
      </c>
      <c r="I35" s="16">
        <f t="shared" si="1"/>
        <v>4</v>
      </c>
      <c r="J35" s="92">
        <f t="shared" si="2"/>
        <v>33152</v>
      </c>
    </row>
    <row r="36" spans="1:10" ht="12.75">
      <c r="A36" s="45">
        <v>21</v>
      </c>
      <c r="B36" s="23" t="s">
        <v>258</v>
      </c>
      <c r="C36" s="45" t="s">
        <v>122</v>
      </c>
      <c r="D36" s="44">
        <v>12326</v>
      </c>
      <c r="E36" s="28"/>
      <c r="F36" s="16">
        <v>21</v>
      </c>
      <c r="G36" s="46" t="s">
        <v>360</v>
      </c>
      <c r="H36" s="18">
        <f t="shared" si="0"/>
        <v>375.46666666666664</v>
      </c>
      <c r="I36" s="16">
        <f t="shared" si="1"/>
        <v>3</v>
      </c>
      <c r="J36" s="92">
        <f t="shared" si="2"/>
        <v>22528</v>
      </c>
    </row>
    <row r="37" spans="1:10" ht="12.75">
      <c r="A37" s="45">
        <v>22</v>
      </c>
      <c r="B37" s="23" t="s">
        <v>393</v>
      </c>
      <c r="C37" s="45" t="s">
        <v>34</v>
      </c>
      <c r="D37" s="44">
        <v>12185</v>
      </c>
      <c r="E37" s="23"/>
      <c r="F37" s="16">
        <v>22</v>
      </c>
      <c r="G37" s="45" t="s">
        <v>312</v>
      </c>
      <c r="H37" s="18">
        <f t="shared" si="0"/>
        <v>354.78333333333336</v>
      </c>
      <c r="I37" s="16">
        <f t="shared" si="1"/>
        <v>3</v>
      </c>
      <c r="J37" s="92">
        <f t="shared" si="2"/>
        <v>21287</v>
      </c>
    </row>
    <row r="38" spans="1:10" ht="12.75">
      <c r="A38" s="45">
        <v>23</v>
      </c>
      <c r="B38" s="43" t="s">
        <v>363</v>
      </c>
      <c r="C38" s="46" t="s">
        <v>20</v>
      </c>
      <c r="D38" s="44">
        <v>12179</v>
      </c>
      <c r="E38" s="28"/>
      <c r="F38" s="16">
        <v>23</v>
      </c>
      <c r="G38" s="45" t="s">
        <v>397</v>
      </c>
      <c r="H38" s="18">
        <f t="shared" si="0"/>
        <v>332.65</v>
      </c>
      <c r="I38" s="16">
        <f t="shared" si="1"/>
        <v>1</v>
      </c>
      <c r="J38" s="92">
        <f t="shared" si="2"/>
        <v>6653</v>
      </c>
    </row>
    <row r="39" spans="1:10" ht="12.75">
      <c r="A39" s="45">
        <v>24</v>
      </c>
      <c r="B39" s="23" t="s">
        <v>394</v>
      </c>
      <c r="C39" s="45" t="s">
        <v>34</v>
      </c>
      <c r="D39" s="44">
        <v>11979</v>
      </c>
      <c r="F39" s="16">
        <v>24</v>
      </c>
      <c r="G39" s="45" t="s">
        <v>398</v>
      </c>
      <c r="H39" s="18">
        <f t="shared" si="0"/>
        <v>234.8</v>
      </c>
      <c r="I39" s="16">
        <f t="shared" si="1"/>
        <v>2</v>
      </c>
      <c r="J39" s="92">
        <f t="shared" si="2"/>
        <v>9392</v>
      </c>
    </row>
    <row r="40" spans="1:6" ht="12.75">
      <c r="A40" s="45">
        <v>25</v>
      </c>
      <c r="B40" s="23" t="s">
        <v>45</v>
      </c>
      <c r="C40" s="46" t="s">
        <v>18</v>
      </c>
      <c r="D40" s="44">
        <v>11955</v>
      </c>
      <c r="F40" s="35"/>
    </row>
    <row r="41" spans="1:6" ht="12.75">
      <c r="A41" s="45">
        <v>26</v>
      </c>
      <c r="B41" s="43" t="s">
        <v>219</v>
      </c>
      <c r="C41" s="46" t="s">
        <v>62</v>
      </c>
      <c r="D41" s="44">
        <v>11837</v>
      </c>
      <c r="E41" s="23"/>
      <c r="F41" s="49"/>
    </row>
    <row r="42" spans="1:6" ht="12.75">
      <c r="A42" s="45">
        <v>27</v>
      </c>
      <c r="B42" s="23" t="s">
        <v>215</v>
      </c>
      <c r="C42" s="45" t="s">
        <v>122</v>
      </c>
      <c r="D42" s="44">
        <v>11810</v>
      </c>
      <c r="F42" s="16"/>
    </row>
    <row r="43" spans="1:6" ht="12.75">
      <c r="A43" s="45">
        <v>28</v>
      </c>
      <c r="B43" s="23" t="s">
        <v>59</v>
      </c>
      <c r="C43" s="45" t="s">
        <v>16</v>
      </c>
      <c r="D43" s="44">
        <v>11752</v>
      </c>
      <c r="E43" s="23"/>
      <c r="F43" s="49"/>
    </row>
    <row r="44" spans="1:4" ht="12.75">
      <c r="A44" s="45">
        <v>29</v>
      </c>
      <c r="B44" s="23" t="s">
        <v>317</v>
      </c>
      <c r="C44" s="46" t="s">
        <v>36</v>
      </c>
      <c r="D44" s="44">
        <v>11694</v>
      </c>
    </row>
    <row r="45" spans="1:6" ht="12.75">
      <c r="A45" s="45">
        <v>30</v>
      </c>
      <c r="B45" s="23" t="s">
        <v>396</v>
      </c>
      <c r="C45" s="45" t="s">
        <v>305</v>
      </c>
      <c r="D45" s="44">
        <v>11604</v>
      </c>
      <c r="F45" s="35"/>
    </row>
    <row r="46" spans="1:6" ht="12.75">
      <c r="A46" s="45">
        <v>31</v>
      </c>
      <c r="B46" s="23" t="s">
        <v>58</v>
      </c>
      <c r="C46" s="46" t="s">
        <v>12</v>
      </c>
      <c r="D46" s="44">
        <v>11596</v>
      </c>
      <c r="E46" s="23"/>
      <c r="F46" s="49"/>
    </row>
    <row r="47" spans="1:6" ht="12.75">
      <c r="A47" s="45">
        <v>32</v>
      </c>
      <c r="B47" t="s">
        <v>968</v>
      </c>
      <c r="C47" s="45" t="s">
        <v>69</v>
      </c>
      <c r="D47" s="44">
        <v>11583</v>
      </c>
      <c r="F47" s="35"/>
    </row>
    <row r="48" spans="1:6" ht="12.75">
      <c r="A48" s="45">
        <v>33</v>
      </c>
      <c r="B48" s="23" t="s">
        <v>318</v>
      </c>
      <c r="C48" s="45" t="s">
        <v>38</v>
      </c>
      <c r="D48" s="44">
        <v>11574</v>
      </c>
      <c r="E48" s="28"/>
      <c r="F48" s="35"/>
    </row>
    <row r="49" spans="1:6" ht="12.75">
      <c r="A49" s="45">
        <v>34</v>
      </c>
      <c r="B49" s="23" t="s">
        <v>399</v>
      </c>
      <c r="C49" s="45" t="s">
        <v>209</v>
      </c>
      <c r="D49" s="44">
        <v>11549</v>
      </c>
      <c r="E49" s="28"/>
      <c r="F49" s="35"/>
    </row>
    <row r="50" spans="1:6" ht="12.75">
      <c r="A50" s="45">
        <v>35</v>
      </c>
      <c r="B50" s="43" t="s">
        <v>366</v>
      </c>
      <c r="C50" s="46" t="s">
        <v>62</v>
      </c>
      <c r="D50" s="44">
        <v>11531</v>
      </c>
      <c r="E50" s="23"/>
      <c r="F50" s="49"/>
    </row>
    <row r="51" spans="1:6" ht="12.75">
      <c r="A51" s="45">
        <v>36</v>
      </c>
      <c r="B51" s="23" t="s">
        <v>400</v>
      </c>
      <c r="C51" s="45" t="s">
        <v>20</v>
      </c>
      <c r="D51" s="44">
        <v>11419</v>
      </c>
      <c r="E51" s="23"/>
      <c r="F51" s="49"/>
    </row>
    <row r="52" spans="1:6" ht="12.75">
      <c r="A52" s="45">
        <v>37</v>
      </c>
      <c r="B52" s="23" t="s">
        <v>98</v>
      </c>
      <c r="C52" s="45" t="s">
        <v>20</v>
      </c>
      <c r="D52" s="44">
        <v>11353</v>
      </c>
      <c r="E52" s="28"/>
      <c r="F52" s="35"/>
    </row>
    <row r="53" spans="1:6" ht="12.75">
      <c r="A53" s="45">
        <v>38</v>
      </c>
      <c r="B53" s="23" t="s">
        <v>401</v>
      </c>
      <c r="C53" s="45" t="s">
        <v>305</v>
      </c>
      <c r="D53" s="44">
        <v>11297</v>
      </c>
      <c r="E53" s="23"/>
      <c r="F53" s="49"/>
    </row>
    <row r="54" spans="1:6" ht="12.75">
      <c r="A54" s="45">
        <v>39</v>
      </c>
      <c r="B54" s="43" t="s">
        <v>323</v>
      </c>
      <c r="C54" s="46" t="s">
        <v>310</v>
      </c>
      <c r="D54" s="44">
        <v>11256</v>
      </c>
      <c r="E54" s="28"/>
      <c r="F54" s="35"/>
    </row>
    <row r="55" spans="1:6" ht="12.75">
      <c r="A55" s="45">
        <v>40</v>
      </c>
      <c r="B55" s="43" t="s">
        <v>178</v>
      </c>
      <c r="C55" s="46" t="s">
        <v>40</v>
      </c>
      <c r="D55" s="44">
        <v>11062</v>
      </c>
      <c r="E55" s="23"/>
      <c r="F55" s="49"/>
    </row>
    <row r="56" spans="1:6" ht="12.75">
      <c r="A56" s="45">
        <v>41</v>
      </c>
      <c r="B56" s="23" t="s">
        <v>402</v>
      </c>
      <c r="C56" s="45" t="s">
        <v>16</v>
      </c>
      <c r="D56" s="44">
        <v>11043</v>
      </c>
      <c r="E56" s="28"/>
      <c r="F56" s="35"/>
    </row>
    <row r="57" spans="1:6" ht="12.75">
      <c r="A57" s="45">
        <v>42</v>
      </c>
      <c r="B57" s="23" t="s">
        <v>403</v>
      </c>
      <c r="C57" s="45" t="s">
        <v>312</v>
      </c>
      <c r="D57" s="44">
        <v>11032</v>
      </c>
      <c r="E57" s="28"/>
      <c r="F57" s="35"/>
    </row>
    <row r="58" spans="1:6" ht="12.75">
      <c r="A58" s="45">
        <v>43</v>
      </c>
      <c r="B58" s="23" t="s">
        <v>359</v>
      </c>
      <c r="C58" s="46" t="s">
        <v>12</v>
      </c>
      <c r="D58" s="44">
        <v>10730</v>
      </c>
      <c r="F58" s="35"/>
    </row>
    <row r="59" spans="1:6" ht="12.75">
      <c r="A59" s="45">
        <v>44</v>
      </c>
      <c r="B59" s="23" t="s">
        <v>268</v>
      </c>
      <c r="C59" s="45" t="s">
        <v>18</v>
      </c>
      <c r="D59" s="44">
        <v>10657</v>
      </c>
      <c r="E59" s="28"/>
      <c r="F59" s="35"/>
    </row>
    <row r="60" spans="1:6" ht="12.75">
      <c r="A60" s="45">
        <v>45</v>
      </c>
      <c r="B60" s="23" t="s">
        <v>220</v>
      </c>
      <c r="C60" s="45" t="s">
        <v>38</v>
      </c>
      <c r="D60" s="44">
        <v>10562</v>
      </c>
      <c r="F60" s="35"/>
    </row>
    <row r="61" spans="1:6" ht="12.75">
      <c r="A61" s="45">
        <v>46</v>
      </c>
      <c r="B61" s="43" t="s">
        <v>371</v>
      </c>
      <c r="C61" s="46" t="s">
        <v>358</v>
      </c>
      <c r="D61" s="44">
        <v>10539</v>
      </c>
      <c r="E61" s="28"/>
      <c r="F61" s="35"/>
    </row>
    <row r="62" spans="1:4" ht="12.75">
      <c r="A62" s="45">
        <v>47</v>
      </c>
      <c r="B62" s="23" t="s">
        <v>404</v>
      </c>
      <c r="C62" s="45" t="s">
        <v>64</v>
      </c>
      <c r="D62" s="44">
        <v>10376</v>
      </c>
    </row>
    <row r="63" spans="1:6" ht="12.75">
      <c r="A63" s="45">
        <v>48</v>
      </c>
      <c r="B63" s="43" t="s">
        <v>226</v>
      </c>
      <c r="C63" s="46" t="s">
        <v>78</v>
      </c>
      <c r="D63" s="44">
        <v>10287</v>
      </c>
      <c r="E63" s="23"/>
      <c r="F63" s="49"/>
    </row>
    <row r="64" spans="1:6" ht="12.75">
      <c r="A64" s="45">
        <v>49</v>
      </c>
      <c r="B64" s="23" t="s">
        <v>94</v>
      </c>
      <c r="C64" s="45" t="s">
        <v>78</v>
      </c>
      <c r="D64" s="44">
        <v>10208</v>
      </c>
      <c r="F64" s="35"/>
    </row>
    <row r="65" spans="1:4" ht="12.75">
      <c r="A65" s="45">
        <v>50</v>
      </c>
      <c r="B65" s="23" t="s">
        <v>229</v>
      </c>
      <c r="C65" s="46" t="s">
        <v>36</v>
      </c>
      <c r="D65" s="44">
        <v>9997</v>
      </c>
    </row>
    <row r="66" spans="1:6" ht="12.75">
      <c r="A66" s="45">
        <v>51</v>
      </c>
      <c r="B66" s="23" t="s">
        <v>405</v>
      </c>
      <c r="C66" s="45" t="s">
        <v>36</v>
      </c>
      <c r="D66" s="44">
        <v>9938</v>
      </c>
      <c r="E66" s="23"/>
      <c r="F66" s="49"/>
    </row>
    <row r="67" spans="1:6" ht="12.75">
      <c r="A67" s="45">
        <v>52</v>
      </c>
      <c r="B67" s="23" t="s">
        <v>357</v>
      </c>
      <c r="C67" s="46" t="s">
        <v>34</v>
      </c>
      <c r="D67" s="44">
        <v>9796</v>
      </c>
      <c r="E67" s="23"/>
      <c r="F67" s="49"/>
    </row>
    <row r="68" spans="1:6" ht="12.75">
      <c r="A68" s="45">
        <v>53</v>
      </c>
      <c r="B68" s="23" t="s">
        <v>406</v>
      </c>
      <c r="C68" s="45" t="s">
        <v>360</v>
      </c>
      <c r="D68" s="44">
        <v>9733</v>
      </c>
      <c r="E68" s="23"/>
      <c r="F68" s="49"/>
    </row>
    <row r="69" spans="1:4" ht="12.75">
      <c r="A69" s="45">
        <v>54</v>
      </c>
      <c r="B69" s="23" t="s">
        <v>407</v>
      </c>
      <c r="C69" s="45" t="s">
        <v>23</v>
      </c>
      <c r="D69" s="44">
        <v>9708</v>
      </c>
    </row>
    <row r="70" spans="1:6" ht="12.75">
      <c r="A70" s="45">
        <v>55</v>
      </c>
      <c r="B70" s="23" t="s">
        <v>408</v>
      </c>
      <c r="C70" s="45" t="s">
        <v>62</v>
      </c>
      <c r="D70" s="44">
        <v>9498</v>
      </c>
      <c r="E70" s="28"/>
      <c r="F70" s="35"/>
    </row>
    <row r="71" spans="1:4" ht="12.75">
      <c r="A71" s="45">
        <v>56</v>
      </c>
      <c r="B71" s="23" t="s">
        <v>409</v>
      </c>
      <c r="C71" s="45" t="s">
        <v>69</v>
      </c>
      <c r="D71" s="44">
        <v>9452</v>
      </c>
    </row>
    <row r="72" spans="1:6" ht="12.75">
      <c r="A72" s="45">
        <v>57</v>
      </c>
      <c r="B72" s="23" t="s">
        <v>410</v>
      </c>
      <c r="C72" s="45" t="s">
        <v>395</v>
      </c>
      <c r="D72" s="44">
        <v>9325</v>
      </c>
      <c r="F72" s="16"/>
    </row>
    <row r="73" spans="1:6" ht="12.75">
      <c r="A73" s="45">
        <v>58</v>
      </c>
      <c r="B73" s="17" t="s">
        <v>272</v>
      </c>
      <c r="C73" s="45" t="s">
        <v>209</v>
      </c>
      <c r="D73" s="44">
        <v>8949</v>
      </c>
      <c r="E73" s="23"/>
      <c r="F73" s="49"/>
    </row>
    <row r="74" spans="1:6" ht="12.75">
      <c r="A74" s="45">
        <v>59</v>
      </c>
      <c r="B74" s="23" t="s">
        <v>411</v>
      </c>
      <c r="C74" s="45" t="s">
        <v>34</v>
      </c>
      <c r="D74" s="44">
        <v>8517</v>
      </c>
      <c r="E74" s="28"/>
      <c r="F74" s="16"/>
    </row>
    <row r="75" spans="1:6" ht="12.75">
      <c r="A75" s="45">
        <v>60</v>
      </c>
      <c r="B75" s="23" t="s">
        <v>412</v>
      </c>
      <c r="C75" s="45" t="s">
        <v>305</v>
      </c>
      <c r="D75" s="44">
        <v>8347</v>
      </c>
      <c r="E75" s="23"/>
      <c r="F75" s="50"/>
    </row>
    <row r="76" spans="1:4" ht="12.75">
      <c r="A76" s="45">
        <v>61</v>
      </c>
      <c r="B76" s="23" t="s">
        <v>413</v>
      </c>
      <c r="C76" s="45" t="s">
        <v>122</v>
      </c>
      <c r="D76" s="44">
        <v>8305</v>
      </c>
    </row>
    <row r="77" spans="1:6" ht="12.75">
      <c r="A77" s="45">
        <v>62</v>
      </c>
      <c r="B77" s="23" t="s">
        <v>85</v>
      </c>
      <c r="C77" s="45" t="s">
        <v>40</v>
      </c>
      <c r="D77" s="44">
        <v>8295</v>
      </c>
      <c r="E77" s="47"/>
      <c r="F77" s="50"/>
    </row>
    <row r="78" spans="1:6" ht="12.75">
      <c r="A78" s="45">
        <v>63</v>
      </c>
      <c r="B78" s="43" t="s">
        <v>373</v>
      </c>
      <c r="C78" s="46" t="s">
        <v>360</v>
      </c>
      <c r="D78" s="44">
        <v>8160</v>
      </c>
      <c r="E78" s="23"/>
      <c r="F78" s="49"/>
    </row>
    <row r="79" spans="1:4" ht="12.75">
      <c r="A79" s="45">
        <v>64</v>
      </c>
      <c r="B79" s="23" t="s">
        <v>127</v>
      </c>
      <c r="C79" s="45" t="s">
        <v>64</v>
      </c>
      <c r="D79" s="44">
        <v>7903</v>
      </c>
    </row>
    <row r="80" spans="1:6" ht="12.75">
      <c r="A80" s="45">
        <v>65</v>
      </c>
      <c r="B80" s="23" t="s">
        <v>414</v>
      </c>
      <c r="C80" s="45" t="s">
        <v>38</v>
      </c>
      <c r="D80" s="44">
        <v>7778</v>
      </c>
      <c r="E80" s="23"/>
      <c r="F80" s="49"/>
    </row>
    <row r="81" spans="1:6" ht="12.75">
      <c r="A81" s="45">
        <v>66</v>
      </c>
      <c r="B81" s="23" t="s">
        <v>415</v>
      </c>
      <c r="C81" s="45" t="s">
        <v>40</v>
      </c>
      <c r="D81" s="44">
        <v>7744</v>
      </c>
      <c r="E81" s="23"/>
      <c r="F81" s="50"/>
    </row>
    <row r="82" spans="1:6" ht="12.75">
      <c r="A82" s="45">
        <v>67</v>
      </c>
      <c r="B82" s="23" t="s">
        <v>416</v>
      </c>
      <c r="C82" s="45" t="s">
        <v>398</v>
      </c>
      <c r="D82" s="44">
        <v>7661</v>
      </c>
      <c r="E82" s="23"/>
      <c r="F82" s="49"/>
    </row>
    <row r="83" spans="1:6" ht="12.75">
      <c r="A83" s="45">
        <v>68</v>
      </c>
      <c r="B83" s="23" t="s">
        <v>417</v>
      </c>
      <c r="C83" s="45" t="s">
        <v>36</v>
      </c>
      <c r="D83" s="44">
        <v>7529</v>
      </c>
      <c r="E83" s="23"/>
      <c r="F83" s="49"/>
    </row>
    <row r="84" spans="1:4" ht="12.75">
      <c r="A84" s="45">
        <v>69</v>
      </c>
      <c r="B84" s="23" t="s">
        <v>39</v>
      </c>
      <c r="C84" s="45" t="s">
        <v>40</v>
      </c>
      <c r="D84" s="44">
        <v>7418</v>
      </c>
    </row>
    <row r="85" spans="1:4" ht="12.75">
      <c r="A85" s="45">
        <v>70</v>
      </c>
      <c r="B85" s="23" t="s">
        <v>107</v>
      </c>
      <c r="C85" s="45" t="s">
        <v>78</v>
      </c>
      <c r="D85" s="44">
        <v>7068</v>
      </c>
    </row>
    <row r="86" spans="1:6" ht="12.75">
      <c r="A86" s="45">
        <v>71</v>
      </c>
      <c r="B86" s="23" t="s">
        <v>418</v>
      </c>
      <c r="C86" s="45" t="s">
        <v>64</v>
      </c>
      <c r="D86" s="44">
        <v>7022</v>
      </c>
      <c r="F86" s="35"/>
    </row>
    <row r="87" spans="1:6" ht="12.75">
      <c r="A87" s="45">
        <v>72</v>
      </c>
      <c r="B87" s="23" t="s">
        <v>309</v>
      </c>
      <c r="C87" s="45" t="s">
        <v>20</v>
      </c>
      <c r="D87" s="44">
        <v>6806</v>
      </c>
      <c r="E87" s="23"/>
      <c r="F87" s="49"/>
    </row>
    <row r="88" spans="1:6" ht="12.75">
      <c r="A88" s="45">
        <v>73</v>
      </c>
      <c r="B88" s="23" t="s">
        <v>419</v>
      </c>
      <c r="C88" s="45" t="s">
        <v>69</v>
      </c>
      <c r="D88" s="44">
        <v>6765</v>
      </c>
      <c r="E88" s="28"/>
      <c r="F88" s="35"/>
    </row>
    <row r="89" spans="1:6" ht="12.75">
      <c r="A89" s="45">
        <v>74</v>
      </c>
      <c r="B89" s="23" t="s">
        <v>420</v>
      </c>
      <c r="C89" s="45" t="s">
        <v>397</v>
      </c>
      <c r="D89" s="44">
        <v>6653</v>
      </c>
      <c r="E89" s="23"/>
      <c r="F89" s="49"/>
    </row>
    <row r="90" spans="1:6" ht="12.75">
      <c r="A90" s="45">
        <v>75</v>
      </c>
      <c r="B90" s="23" t="s">
        <v>421</v>
      </c>
      <c r="C90" s="45" t="s">
        <v>78</v>
      </c>
      <c r="D90" s="44">
        <v>5589</v>
      </c>
      <c r="E90" s="28"/>
      <c r="F90" s="35"/>
    </row>
    <row r="91" spans="1:6" ht="12.75">
      <c r="A91" s="45">
        <v>76</v>
      </c>
      <c r="B91" s="23" t="s">
        <v>422</v>
      </c>
      <c r="C91" s="45" t="s">
        <v>312</v>
      </c>
      <c r="D91" s="44">
        <v>5420</v>
      </c>
      <c r="E91" s="23"/>
      <c r="F91" s="49"/>
    </row>
    <row r="92" spans="1:6" ht="12.75">
      <c r="A92" s="45">
        <v>77</v>
      </c>
      <c r="B92" s="23" t="s">
        <v>329</v>
      </c>
      <c r="C92" s="45" t="s">
        <v>312</v>
      </c>
      <c r="D92" s="44">
        <v>4835</v>
      </c>
      <c r="F92" s="35"/>
    </row>
    <row r="93" spans="1:6" ht="12.75">
      <c r="A93" s="45">
        <v>78</v>
      </c>
      <c r="B93" s="23" t="s">
        <v>423</v>
      </c>
      <c r="C93" s="45" t="s">
        <v>360</v>
      </c>
      <c r="D93" s="44">
        <v>4635</v>
      </c>
      <c r="E93" s="23"/>
      <c r="F93" s="49"/>
    </row>
    <row r="94" spans="1:6" ht="12.75">
      <c r="A94" s="45">
        <v>79</v>
      </c>
      <c r="B94" s="23" t="s">
        <v>424</v>
      </c>
      <c r="C94" s="45" t="s">
        <v>38</v>
      </c>
      <c r="D94" s="44">
        <v>4429</v>
      </c>
      <c r="E94" s="23"/>
      <c r="F94" s="49"/>
    </row>
    <row r="95" spans="1:6" ht="12.75">
      <c r="A95" s="45">
        <v>80</v>
      </c>
      <c r="B95" s="23" t="s">
        <v>425</v>
      </c>
      <c r="C95" s="45" t="s">
        <v>398</v>
      </c>
      <c r="D95" s="44">
        <v>1731</v>
      </c>
      <c r="E95" s="23"/>
      <c r="F95" s="50"/>
    </row>
    <row r="96" spans="5:6" ht="12.75">
      <c r="E96" s="47"/>
      <c r="F96" s="50"/>
    </row>
    <row r="97" spans="5:6" ht="12.75">
      <c r="E97" s="23"/>
      <c r="F97" s="49"/>
    </row>
    <row r="98" spans="5:6" ht="12.75">
      <c r="E98" s="23"/>
      <c r="F98" s="49"/>
    </row>
    <row r="100" spans="5:6" ht="12.75">
      <c r="E100" s="23"/>
      <c r="F100" s="50"/>
    </row>
    <row r="102" spans="5:6" ht="12.75">
      <c r="E102" s="23"/>
      <c r="F102" s="49"/>
    </row>
    <row r="103" spans="5:6" ht="12.75">
      <c r="E103" s="23"/>
      <c r="F103" s="49"/>
    </row>
    <row r="105" spans="5:6" ht="12.75">
      <c r="E105" s="23"/>
      <c r="F105" s="50"/>
    </row>
    <row r="109" ht="12.75">
      <c r="F109" s="35"/>
    </row>
    <row r="110" spans="5:6" ht="12.75">
      <c r="E110" s="28"/>
      <c r="F110" s="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16" customWidth="1"/>
    <col min="2" max="2" width="28.7109375" style="0" customWidth="1"/>
    <col min="3" max="3" width="5.421875" style="16" bestFit="1" customWidth="1"/>
    <col min="4" max="4" width="6.57421875" style="22" bestFit="1" customWidth="1"/>
    <col min="5" max="6" width="8.7109375" style="0" customWidth="1"/>
    <col min="7" max="7" width="7.7109375" style="0" bestFit="1" customWidth="1"/>
    <col min="8" max="8" width="13.8515625" style="0" bestFit="1" customWidth="1"/>
    <col min="9" max="9" width="8.7109375" style="0" customWidth="1"/>
  </cols>
  <sheetData>
    <row r="1" spans="1:8" ht="21" customHeight="1">
      <c r="A1" s="2" t="s">
        <v>426</v>
      </c>
      <c r="B1" s="37"/>
      <c r="C1" s="26"/>
      <c r="D1" s="26"/>
      <c r="E1" s="37"/>
      <c r="F1" s="37"/>
      <c r="G1" s="37"/>
      <c r="H1" s="37"/>
    </row>
    <row r="2" spans="1:9" ht="12.75" customHeight="1">
      <c r="A2" s="2" t="s">
        <v>427</v>
      </c>
      <c r="B2" s="37"/>
      <c r="C2" s="26"/>
      <c r="D2" s="26"/>
      <c r="E2" s="37"/>
      <c r="F2" s="92" t="s">
        <v>905</v>
      </c>
      <c r="G2" s="17" t="s">
        <v>428</v>
      </c>
      <c r="H2" s="17" t="s">
        <v>242</v>
      </c>
      <c r="I2" s="25" t="s">
        <v>429</v>
      </c>
    </row>
    <row r="3" spans="1:9" ht="12.75" customHeight="1">
      <c r="A3" s="17"/>
      <c r="B3" s="37"/>
      <c r="C3" s="25"/>
      <c r="D3" s="26"/>
      <c r="E3" s="37"/>
      <c r="F3" s="92" t="s">
        <v>906</v>
      </c>
      <c r="G3" s="17" t="s">
        <v>430</v>
      </c>
      <c r="H3" s="17" t="s">
        <v>285</v>
      </c>
      <c r="I3" s="25" t="s">
        <v>431</v>
      </c>
    </row>
    <row r="4" spans="1:9" ht="12.75" customHeight="1">
      <c r="A4" s="37" t="s">
        <v>432</v>
      </c>
      <c r="B4" s="37"/>
      <c r="C4" s="26">
        <v>77</v>
      </c>
      <c r="D4" s="16" t="s">
        <v>907</v>
      </c>
      <c r="E4" s="37"/>
      <c r="F4" s="92" t="s">
        <v>910</v>
      </c>
      <c r="G4" s="17" t="s">
        <v>433</v>
      </c>
      <c r="H4" s="17" t="s">
        <v>144</v>
      </c>
      <c r="I4" s="25" t="s">
        <v>38</v>
      </c>
    </row>
    <row r="5" spans="1:9" ht="12.75" customHeight="1">
      <c r="A5" s="17"/>
      <c r="B5" s="17"/>
      <c r="C5" s="26">
        <v>16</v>
      </c>
      <c r="D5" s="16" t="s">
        <v>908</v>
      </c>
      <c r="E5" s="17"/>
      <c r="F5" s="92" t="s">
        <v>911</v>
      </c>
      <c r="G5" s="17" t="s">
        <v>434</v>
      </c>
      <c r="H5" s="17" t="s">
        <v>435</v>
      </c>
      <c r="I5" s="25" t="s">
        <v>154</v>
      </c>
    </row>
    <row r="6" spans="1:9" ht="12.75" customHeight="1">
      <c r="A6" s="37"/>
      <c r="B6" s="17"/>
      <c r="C6" s="26">
        <v>9</v>
      </c>
      <c r="D6" s="22" t="s">
        <v>909</v>
      </c>
      <c r="E6" s="17"/>
      <c r="F6" s="92" t="s">
        <v>912</v>
      </c>
      <c r="G6" s="17" t="s">
        <v>436</v>
      </c>
      <c r="H6" s="17" t="s">
        <v>437</v>
      </c>
      <c r="I6" s="25" t="s">
        <v>296</v>
      </c>
    </row>
    <row r="7" spans="3:9" ht="12.75" customHeight="1">
      <c r="C7" s="16">
        <v>23</v>
      </c>
      <c r="D7" s="16" t="s">
        <v>976</v>
      </c>
      <c r="E7" s="17"/>
      <c r="F7" s="92" t="s">
        <v>913</v>
      </c>
      <c r="G7" s="17" t="s">
        <v>438</v>
      </c>
      <c r="H7" s="17" t="s">
        <v>439</v>
      </c>
      <c r="I7" s="25" t="s">
        <v>440</v>
      </c>
    </row>
    <row r="8" spans="5:9" ht="12.75" customHeight="1">
      <c r="E8" s="17"/>
      <c r="F8" s="92" t="s">
        <v>914</v>
      </c>
      <c r="G8" s="17" t="s">
        <v>442</v>
      </c>
      <c r="H8" s="17" t="s">
        <v>256</v>
      </c>
      <c r="I8" s="25" t="s">
        <v>197</v>
      </c>
    </row>
    <row r="9" spans="5:9" ht="12.75" customHeight="1">
      <c r="E9" s="17"/>
      <c r="F9" s="92" t="s">
        <v>925</v>
      </c>
      <c r="G9" s="17" t="s">
        <v>443</v>
      </c>
      <c r="H9" s="17" t="s">
        <v>260</v>
      </c>
      <c r="I9" s="25" t="s">
        <v>444</v>
      </c>
    </row>
    <row r="10" spans="5:9" ht="12.75">
      <c r="E10" s="17"/>
      <c r="F10" s="92" t="s">
        <v>926</v>
      </c>
      <c r="G10" s="17" t="s">
        <v>446</v>
      </c>
      <c r="H10" s="17" t="s">
        <v>447</v>
      </c>
      <c r="I10" s="17" t="s">
        <v>151</v>
      </c>
    </row>
    <row r="11" ht="12.75">
      <c r="F11" s="92"/>
    </row>
    <row r="14" ht="12.75">
      <c r="F14" s="6"/>
    </row>
    <row r="15" spans="1:10" ht="12.75">
      <c r="A15" s="38" t="s">
        <v>7</v>
      </c>
      <c r="B15" s="39" t="s">
        <v>8</v>
      </c>
      <c r="C15" s="38" t="s">
        <v>9</v>
      </c>
      <c r="D15" s="5" t="s">
        <v>10</v>
      </c>
      <c r="F15" s="38" t="s">
        <v>902</v>
      </c>
      <c r="G15" s="38" t="s">
        <v>9</v>
      </c>
      <c r="H15" s="5" t="s">
        <v>24</v>
      </c>
      <c r="I15" s="5" t="s">
        <v>539</v>
      </c>
      <c r="J15" s="91" t="s">
        <v>903</v>
      </c>
    </row>
    <row r="16" spans="1:10" ht="12.75">
      <c r="A16" s="7">
        <v>1</v>
      </c>
      <c r="B16" s="8" t="s">
        <v>389</v>
      </c>
      <c r="C16" s="9" t="s">
        <v>18</v>
      </c>
      <c r="D16" s="42">
        <v>13522</v>
      </c>
      <c r="F16" s="26">
        <v>1</v>
      </c>
      <c r="G16" s="49" t="s">
        <v>16</v>
      </c>
      <c r="H16" s="18">
        <f>J16/I16/$C$5</f>
        <v>701.425</v>
      </c>
      <c r="I16" s="16">
        <f>COUNTIF($C$16:$D$150,G16)</f>
        <v>5</v>
      </c>
      <c r="J16" s="92">
        <f>SUMIF($C$16:$D$146,G16,$D$16:$D$146)</f>
        <v>56114</v>
      </c>
    </row>
    <row r="17" spans="1:10" ht="12.75">
      <c r="A17" s="10">
        <v>2</v>
      </c>
      <c r="B17" s="11" t="s">
        <v>449</v>
      </c>
      <c r="C17" s="12" t="s">
        <v>34</v>
      </c>
      <c r="D17" s="44">
        <v>13326</v>
      </c>
      <c r="F17" s="26">
        <v>2</v>
      </c>
      <c r="G17" s="46" t="s">
        <v>30</v>
      </c>
      <c r="H17" s="18">
        <f aca="true" t="shared" si="0" ref="H17:H38">J17/I17/$C$5</f>
        <v>682.3229166666666</v>
      </c>
      <c r="I17" s="16">
        <f aca="true" t="shared" si="1" ref="I17:I38">COUNTIF($C$16:$D$150,G17)</f>
        <v>6</v>
      </c>
      <c r="J17" s="92">
        <f aca="true" t="shared" si="2" ref="J17:J38">SUMIF($C$16:$D$146,G17,$D$16:$D$146)</f>
        <v>65503</v>
      </c>
    </row>
    <row r="18" spans="1:10" ht="12.75">
      <c r="A18" s="13">
        <v>3</v>
      </c>
      <c r="B18" s="14" t="s">
        <v>161</v>
      </c>
      <c r="C18" s="15" t="s">
        <v>30</v>
      </c>
      <c r="D18" s="44">
        <v>12887</v>
      </c>
      <c r="F18" s="26">
        <v>3</v>
      </c>
      <c r="G18" s="49" t="s">
        <v>122</v>
      </c>
      <c r="H18" s="18">
        <f t="shared" si="0"/>
        <v>662.5625</v>
      </c>
      <c r="I18" s="16">
        <f t="shared" si="1"/>
        <v>3</v>
      </c>
      <c r="J18" s="92">
        <f t="shared" si="2"/>
        <v>31803</v>
      </c>
    </row>
    <row r="19" spans="1:10" ht="12.75">
      <c r="A19" s="49">
        <v>4</v>
      </c>
      <c r="B19" s="23" t="s">
        <v>210</v>
      </c>
      <c r="C19" s="49" t="s">
        <v>64</v>
      </c>
      <c r="D19" s="30">
        <v>12492</v>
      </c>
      <c r="F19" s="26">
        <v>4</v>
      </c>
      <c r="G19" s="50" t="s">
        <v>18</v>
      </c>
      <c r="H19" s="18">
        <f t="shared" si="0"/>
        <v>647.1</v>
      </c>
      <c r="I19" s="16">
        <f t="shared" si="1"/>
        <v>5</v>
      </c>
      <c r="J19" s="92">
        <f t="shared" si="2"/>
        <v>51768</v>
      </c>
    </row>
    <row r="20" spans="1:10" ht="12.75">
      <c r="A20" s="49">
        <v>5</v>
      </c>
      <c r="B20" s="23" t="s">
        <v>402</v>
      </c>
      <c r="C20" s="49" t="s">
        <v>16</v>
      </c>
      <c r="D20" s="30">
        <v>12368</v>
      </c>
      <c r="F20" s="26">
        <v>5</v>
      </c>
      <c r="G20" s="49" t="s">
        <v>34</v>
      </c>
      <c r="H20" s="18">
        <f t="shared" si="0"/>
        <v>642.984375</v>
      </c>
      <c r="I20" s="16">
        <f t="shared" si="1"/>
        <v>4</v>
      </c>
      <c r="J20" s="92">
        <f t="shared" si="2"/>
        <v>41151</v>
      </c>
    </row>
    <row r="21" spans="1:10" ht="12.75">
      <c r="A21" s="49">
        <v>6</v>
      </c>
      <c r="B21" s="43" t="s">
        <v>90</v>
      </c>
      <c r="C21" s="45" t="s">
        <v>23</v>
      </c>
      <c r="D21" s="30">
        <v>12233</v>
      </c>
      <c r="F21" s="26">
        <v>6</v>
      </c>
      <c r="G21" s="49" t="s">
        <v>36</v>
      </c>
      <c r="H21" s="18">
        <f t="shared" si="0"/>
        <v>595.6875</v>
      </c>
      <c r="I21" s="16">
        <f t="shared" si="1"/>
        <v>3</v>
      </c>
      <c r="J21" s="92">
        <f t="shared" si="2"/>
        <v>28593</v>
      </c>
    </row>
    <row r="22" spans="1:10" ht="12.75">
      <c r="A22" s="49">
        <v>7</v>
      </c>
      <c r="B22" s="23" t="s">
        <v>745</v>
      </c>
      <c r="C22" s="49" t="s">
        <v>16</v>
      </c>
      <c r="D22" s="30">
        <v>11857</v>
      </c>
      <c r="F22" s="26">
        <v>7</v>
      </c>
      <c r="G22" s="49" t="s">
        <v>20</v>
      </c>
      <c r="H22" s="18">
        <f t="shared" si="0"/>
        <v>581.140625</v>
      </c>
      <c r="I22" s="16">
        <f t="shared" si="1"/>
        <v>4</v>
      </c>
      <c r="J22" s="92">
        <f t="shared" si="2"/>
        <v>37193</v>
      </c>
    </row>
    <row r="23" spans="1:10" ht="12.75">
      <c r="A23" s="49">
        <v>8</v>
      </c>
      <c r="B23" s="23" t="s">
        <v>450</v>
      </c>
      <c r="C23" s="49" t="s">
        <v>30</v>
      </c>
      <c r="D23" s="30">
        <v>11541</v>
      </c>
      <c r="F23" s="26">
        <v>8</v>
      </c>
      <c r="G23" s="49" t="s">
        <v>12</v>
      </c>
      <c r="H23" s="18">
        <f t="shared" si="0"/>
        <v>568.625</v>
      </c>
      <c r="I23" s="16">
        <f t="shared" si="1"/>
        <v>5</v>
      </c>
      <c r="J23" s="92">
        <f t="shared" si="2"/>
        <v>45490</v>
      </c>
    </row>
    <row r="24" spans="1:10" ht="12.75">
      <c r="A24" s="49">
        <v>9</v>
      </c>
      <c r="B24" s="23" t="s">
        <v>274</v>
      </c>
      <c r="C24" s="49" t="s">
        <v>18</v>
      </c>
      <c r="D24" s="30">
        <v>11524</v>
      </c>
      <c r="F24" s="26">
        <v>9</v>
      </c>
      <c r="G24" s="50" t="s">
        <v>23</v>
      </c>
      <c r="H24" s="18">
        <f t="shared" si="0"/>
        <v>547.0625</v>
      </c>
      <c r="I24" s="16">
        <f t="shared" si="1"/>
        <v>6</v>
      </c>
      <c r="J24" s="92">
        <f t="shared" si="2"/>
        <v>52518</v>
      </c>
    </row>
    <row r="25" spans="1:10" ht="12.75">
      <c r="A25" s="49">
        <v>10</v>
      </c>
      <c r="B25" s="23" t="s">
        <v>266</v>
      </c>
      <c r="C25" s="49" t="s">
        <v>122</v>
      </c>
      <c r="D25" s="30">
        <v>11074</v>
      </c>
      <c r="F25" s="26">
        <v>10</v>
      </c>
      <c r="G25" s="49" t="s">
        <v>69</v>
      </c>
      <c r="H25" s="18">
        <f t="shared" si="0"/>
        <v>524.0416666666666</v>
      </c>
      <c r="I25" s="16">
        <f t="shared" si="1"/>
        <v>3</v>
      </c>
      <c r="J25" s="92">
        <f t="shared" si="2"/>
        <v>25154</v>
      </c>
    </row>
    <row r="26" spans="1:10" ht="12.75">
      <c r="A26" s="49">
        <v>11</v>
      </c>
      <c r="B26" s="23" t="s">
        <v>469</v>
      </c>
      <c r="C26" s="49" t="s">
        <v>30</v>
      </c>
      <c r="D26" s="30">
        <v>11046</v>
      </c>
      <c r="F26" s="26">
        <v>11</v>
      </c>
      <c r="G26" s="49" t="s">
        <v>64</v>
      </c>
      <c r="H26" s="18">
        <f t="shared" si="0"/>
        <v>499.4166666666667</v>
      </c>
      <c r="I26" s="16">
        <f t="shared" si="1"/>
        <v>3</v>
      </c>
      <c r="J26" s="92">
        <f t="shared" si="2"/>
        <v>23972</v>
      </c>
    </row>
    <row r="27" spans="1:10" ht="12.75">
      <c r="A27" s="49">
        <v>12</v>
      </c>
      <c r="B27" s="23" t="s">
        <v>59</v>
      </c>
      <c r="C27" s="49" t="s">
        <v>16</v>
      </c>
      <c r="D27" s="30">
        <v>11030</v>
      </c>
      <c r="F27" s="26">
        <v>12</v>
      </c>
      <c r="G27" s="49" t="s">
        <v>395</v>
      </c>
      <c r="H27" s="18">
        <f t="shared" si="0"/>
        <v>494.125</v>
      </c>
      <c r="I27" s="16">
        <f t="shared" si="1"/>
        <v>1</v>
      </c>
      <c r="J27" s="92">
        <f t="shared" si="2"/>
        <v>7906</v>
      </c>
    </row>
    <row r="28" spans="1:10" ht="12.75">
      <c r="A28" s="49">
        <v>13</v>
      </c>
      <c r="B28" s="23" t="s">
        <v>93</v>
      </c>
      <c r="C28" s="49" t="s">
        <v>16</v>
      </c>
      <c r="D28" s="30">
        <v>10919</v>
      </c>
      <c r="F28" s="26">
        <v>13</v>
      </c>
      <c r="G28" s="50" t="s">
        <v>209</v>
      </c>
      <c r="H28" s="18">
        <f t="shared" si="0"/>
        <v>475.5</v>
      </c>
      <c r="I28" s="16">
        <f t="shared" si="1"/>
        <v>4</v>
      </c>
      <c r="J28" s="92">
        <f t="shared" si="2"/>
        <v>30432</v>
      </c>
    </row>
    <row r="29" spans="1:10" ht="12.75">
      <c r="A29" s="49">
        <v>14</v>
      </c>
      <c r="B29" s="23" t="s">
        <v>455</v>
      </c>
      <c r="C29" s="49" t="s">
        <v>30</v>
      </c>
      <c r="D29" s="30">
        <v>10831</v>
      </c>
      <c r="F29" s="26">
        <v>14</v>
      </c>
      <c r="G29" s="50" t="s">
        <v>38</v>
      </c>
      <c r="H29" s="18">
        <f t="shared" si="0"/>
        <v>464.3125</v>
      </c>
      <c r="I29" s="16">
        <f t="shared" si="1"/>
        <v>3</v>
      </c>
      <c r="J29" s="92">
        <f t="shared" si="2"/>
        <v>22287</v>
      </c>
    </row>
    <row r="30" spans="1:10" ht="12.75">
      <c r="A30" s="49">
        <v>15</v>
      </c>
      <c r="B30" t="s">
        <v>968</v>
      </c>
      <c r="C30" s="49" t="s">
        <v>69</v>
      </c>
      <c r="D30" s="30">
        <v>10821</v>
      </c>
      <c r="F30" s="26">
        <v>15</v>
      </c>
      <c r="G30" s="49" t="s">
        <v>310</v>
      </c>
      <c r="H30" s="18">
        <f t="shared" si="0"/>
        <v>463.6875</v>
      </c>
      <c r="I30" s="16">
        <f t="shared" si="1"/>
        <v>2</v>
      </c>
      <c r="J30" s="92">
        <f t="shared" si="2"/>
        <v>14838</v>
      </c>
    </row>
    <row r="31" spans="1:10" ht="12.75">
      <c r="A31" s="49">
        <v>16</v>
      </c>
      <c r="B31" s="23" t="s">
        <v>351</v>
      </c>
      <c r="C31" s="50" t="s">
        <v>122</v>
      </c>
      <c r="D31" s="30">
        <v>10753</v>
      </c>
      <c r="F31" s="26">
        <v>16</v>
      </c>
      <c r="G31" s="49" t="s">
        <v>78</v>
      </c>
      <c r="H31" s="18">
        <f t="shared" si="0"/>
        <v>448</v>
      </c>
      <c r="I31" s="16">
        <f t="shared" si="1"/>
        <v>2</v>
      </c>
      <c r="J31" s="92">
        <f t="shared" si="2"/>
        <v>14336</v>
      </c>
    </row>
    <row r="32" spans="1:10" ht="12.75">
      <c r="A32" s="49">
        <v>17</v>
      </c>
      <c r="B32" s="23" t="s">
        <v>203</v>
      </c>
      <c r="C32" s="50" t="s">
        <v>12</v>
      </c>
      <c r="D32" s="30">
        <v>10345</v>
      </c>
      <c r="F32" s="26">
        <v>17</v>
      </c>
      <c r="G32" s="49" t="s">
        <v>360</v>
      </c>
      <c r="H32" s="18">
        <f t="shared" si="0"/>
        <v>441.75</v>
      </c>
      <c r="I32" s="16">
        <f t="shared" si="1"/>
        <v>2</v>
      </c>
      <c r="J32" s="92">
        <f t="shared" si="2"/>
        <v>14136</v>
      </c>
    </row>
    <row r="33" spans="1:10" ht="12.75">
      <c r="A33" s="49">
        <v>18</v>
      </c>
      <c r="B33" s="23" t="s">
        <v>472</v>
      </c>
      <c r="C33" s="49" t="s">
        <v>20</v>
      </c>
      <c r="D33" s="30">
        <v>10293</v>
      </c>
      <c r="F33" s="26">
        <v>18</v>
      </c>
      <c r="G33" s="49" t="s">
        <v>305</v>
      </c>
      <c r="H33" s="18">
        <f t="shared" si="0"/>
        <v>424.296875</v>
      </c>
      <c r="I33" s="16">
        <f t="shared" si="1"/>
        <v>4</v>
      </c>
      <c r="J33" s="92">
        <f t="shared" si="2"/>
        <v>27155</v>
      </c>
    </row>
    <row r="34" spans="1:10" ht="12.75">
      <c r="A34" s="49">
        <v>19</v>
      </c>
      <c r="B34" s="23" t="s">
        <v>58</v>
      </c>
      <c r="C34" s="50" t="s">
        <v>12</v>
      </c>
      <c r="D34" s="30">
        <v>10059</v>
      </c>
      <c r="F34" s="26">
        <v>19</v>
      </c>
      <c r="G34" s="49" t="s">
        <v>40</v>
      </c>
      <c r="H34" s="18">
        <f t="shared" si="0"/>
        <v>408.8541666666667</v>
      </c>
      <c r="I34" s="16">
        <f t="shared" si="1"/>
        <v>3</v>
      </c>
      <c r="J34" s="92">
        <f t="shared" si="2"/>
        <v>19625</v>
      </c>
    </row>
    <row r="35" spans="1:10" ht="12.75">
      <c r="A35" s="49">
        <v>20</v>
      </c>
      <c r="B35" s="23" t="s">
        <v>258</v>
      </c>
      <c r="C35" s="49" t="s">
        <v>122</v>
      </c>
      <c r="D35" s="30">
        <v>9976</v>
      </c>
      <c r="F35" s="26">
        <v>20</v>
      </c>
      <c r="G35" s="49" t="s">
        <v>397</v>
      </c>
      <c r="H35" s="18">
        <f t="shared" si="0"/>
        <v>392.78125</v>
      </c>
      <c r="I35" s="16">
        <f t="shared" si="1"/>
        <v>2</v>
      </c>
      <c r="J35" s="92">
        <f t="shared" si="2"/>
        <v>12569</v>
      </c>
    </row>
    <row r="36" spans="1:10" ht="12.75">
      <c r="A36" s="49">
        <v>21</v>
      </c>
      <c r="B36" s="23" t="s">
        <v>475</v>
      </c>
      <c r="C36" s="49" t="s">
        <v>16</v>
      </c>
      <c r="D36" s="30">
        <v>9940</v>
      </c>
      <c r="F36" s="26">
        <v>21</v>
      </c>
      <c r="G36" s="49" t="s">
        <v>62</v>
      </c>
      <c r="H36" s="18">
        <f t="shared" si="0"/>
        <v>392.5</v>
      </c>
      <c r="I36" s="16">
        <f t="shared" si="1"/>
        <v>5</v>
      </c>
      <c r="J36" s="92">
        <f t="shared" si="2"/>
        <v>31400</v>
      </c>
    </row>
    <row r="37" spans="1:10" ht="12.75">
      <c r="A37" s="49">
        <v>22</v>
      </c>
      <c r="B37" s="23" t="s">
        <v>473</v>
      </c>
      <c r="C37" s="49" t="s">
        <v>36</v>
      </c>
      <c r="D37" s="30">
        <v>9839</v>
      </c>
      <c r="F37" s="26">
        <v>22</v>
      </c>
      <c r="G37" s="49" t="s">
        <v>312</v>
      </c>
      <c r="H37" s="18">
        <f t="shared" si="0"/>
        <v>200.25</v>
      </c>
      <c r="I37" s="16">
        <f t="shared" si="1"/>
        <v>1</v>
      </c>
      <c r="J37" s="92">
        <f t="shared" si="2"/>
        <v>3204</v>
      </c>
    </row>
    <row r="38" spans="1:10" ht="12.75">
      <c r="A38" s="49">
        <v>23</v>
      </c>
      <c r="B38" s="23" t="s">
        <v>309</v>
      </c>
      <c r="C38" s="49" t="s">
        <v>20</v>
      </c>
      <c r="D38" s="30">
        <v>9720</v>
      </c>
      <c r="F38" s="26">
        <v>23</v>
      </c>
      <c r="G38" s="49" t="s">
        <v>362</v>
      </c>
      <c r="H38" s="18">
        <f t="shared" si="0"/>
        <v>129.125</v>
      </c>
      <c r="I38" s="16">
        <f t="shared" si="1"/>
        <v>1</v>
      </c>
      <c r="J38" s="92">
        <f t="shared" si="2"/>
        <v>2066</v>
      </c>
    </row>
    <row r="39" spans="1:6" ht="12.75">
      <c r="A39" s="49">
        <v>24</v>
      </c>
      <c r="B39" s="23" t="s">
        <v>369</v>
      </c>
      <c r="C39" s="49" t="s">
        <v>30</v>
      </c>
      <c r="D39" s="30">
        <v>9711</v>
      </c>
      <c r="E39" s="28"/>
      <c r="F39" s="35"/>
    </row>
    <row r="40" spans="1:4" ht="12.75">
      <c r="A40" s="49">
        <v>25</v>
      </c>
      <c r="B40" s="23" t="s">
        <v>229</v>
      </c>
      <c r="C40" s="50" t="s">
        <v>36</v>
      </c>
      <c r="D40" s="30">
        <v>9605</v>
      </c>
    </row>
    <row r="41" spans="1:6" ht="12.75">
      <c r="A41" s="49">
        <v>26</v>
      </c>
      <c r="B41" s="47" t="s">
        <v>66</v>
      </c>
      <c r="C41" s="50" t="s">
        <v>23</v>
      </c>
      <c r="D41" s="30">
        <v>9549</v>
      </c>
      <c r="F41" s="16"/>
    </row>
    <row r="42" spans="1:4" ht="12.75">
      <c r="A42" s="49">
        <v>27</v>
      </c>
      <c r="B42" s="47" t="s">
        <v>364</v>
      </c>
      <c r="C42" s="50" t="s">
        <v>23</v>
      </c>
      <c r="D42" s="30">
        <v>9506</v>
      </c>
    </row>
    <row r="43" spans="1:6" ht="12.75">
      <c r="A43" s="49">
        <v>28</v>
      </c>
      <c r="B43" s="23" t="s">
        <v>468</v>
      </c>
      <c r="C43" s="49" t="s">
        <v>34</v>
      </c>
      <c r="D43" s="30">
        <v>9491</v>
      </c>
      <c r="F43" s="16"/>
    </row>
    <row r="44" spans="1:4" ht="12.75">
      <c r="A44" s="49">
        <v>29</v>
      </c>
      <c r="B44" s="23" t="s">
        <v>458</v>
      </c>
      <c r="C44" s="49" t="s">
        <v>30</v>
      </c>
      <c r="D44" s="30">
        <v>9487</v>
      </c>
    </row>
    <row r="45" spans="1:4" ht="12.75">
      <c r="A45" s="49">
        <v>30</v>
      </c>
      <c r="B45" s="23" t="s">
        <v>394</v>
      </c>
      <c r="C45" s="49" t="s">
        <v>34</v>
      </c>
      <c r="D45" s="30">
        <v>9411</v>
      </c>
    </row>
    <row r="46" spans="1:6" ht="12.75">
      <c r="A46" s="49">
        <v>31</v>
      </c>
      <c r="B46" s="23" t="s">
        <v>400</v>
      </c>
      <c r="C46" s="49" t="s">
        <v>20</v>
      </c>
      <c r="D46" s="30">
        <v>9213</v>
      </c>
      <c r="F46" s="16"/>
    </row>
    <row r="47" spans="1:6" ht="12.75">
      <c r="A47" s="49">
        <v>32</v>
      </c>
      <c r="B47" s="23" t="s">
        <v>45</v>
      </c>
      <c r="C47" s="50" t="s">
        <v>18</v>
      </c>
      <c r="D47" s="30">
        <v>9398</v>
      </c>
      <c r="F47" s="16"/>
    </row>
    <row r="48" spans="1:6" ht="12.75">
      <c r="A48" s="49">
        <v>33</v>
      </c>
      <c r="B48" s="23" t="s">
        <v>448</v>
      </c>
      <c r="C48" s="49" t="s">
        <v>18</v>
      </c>
      <c r="D48" s="30">
        <v>9168</v>
      </c>
      <c r="F48" s="16"/>
    </row>
    <row r="49" spans="1:6" ht="12.75">
      <c r="A49" s="49">
        <v>34</v>
      </c>
      <c r="B49" s="23" t="s">
        <v>457</v>
      </c>
      <c r="C49" s="49" t="s">
        <v>36</v>
      </c>
      <c r="D49" s="30">
        <v>9149</v>
      </c>
      <c r="F49" s="16"/>
    </row>
    <row r="50" spans="1:4" ht="12.75">
      <c r="A50" s="49">
        <v>35</v>
      </c>
      <c r="B50" s="47" t="s">
        <v>269</v>
      </c>
      <c r="C50" s="50" t="s">
        <v>12</v>
      </c>
      <c r="D50" s="30">
        <v>9078</v>
      </c>
    </row>
    <row r="51" spans="1:4" ht="12.75">
      <c r="A51" s="49">
        <v>36</v>
      </c>
      <c r="B51" s="23" t="s">
        <v>462</v>
      </c>
      <c r="C51" s="49" t="s">
        <v>34</v>
      </c>
      <c r="D51" s="30">
        <v>8923</v>
      </c>
    </row>
    <row r="52" spans="1:6" ht="12.75">
      <c r="A52" s="49">
        <v>37</v>
      </c>
      <c r="B52" s="23" t="s">
        <v>471</v>
      </c>
      <c r="C52" s="49" t="s">
        <v>209</v>
      </c>
      <c r="D52" s="30">
        <v>8629</v>
      </c>
      <c r="F52" s="16"/>
    </row>
    <row r="53" spans="1:4" ht="12.75">
      <c r="A53" s="49">
        <v>38</v>
      </c>
      <c r="B53" s="23" t="s">
        <v>452</v>
      </c>
      <c r="C53" s="49" t="s">
        <v>310</v>
      </c>
      <c r="D53" s="30">
        <v>8493</v>
      </c>
    </row>
    <row r="54" spans="1:6" ht="12.75">
      <c r="A54" s="49">
        <v>39</v>
      </c>
      <c r="B54" s="23" t="s">
        <v>474</v>
      </c>
      <c r="C54" s="49" t="s">
        <v>12</v>
      </c>
      <c r="D54" s="30">
        <v>8469</v>
      </c>
      <c r="F54" s="16"/>
    </row>
    <row r="55" spans="1:6" ht="12.75">
      <c r="A55" s="49">
        <v>40</v>
      </c>
      <c r="B55" s="23" t="s">
        <v>465</v>
      </c>
      <c r="C55" s="49" t="s">
        <v>18</v>
      </c>
      <c r="D55" s="30">
        <v>8156</v>
      </c>
      <c r="F55" s="16"/>
    </row>
    <row r="56" spans="1:6" ht="12.75">
      <c r="A56" s="49">
        <v>41</v>
      </c>
      <c r="B56" s="23" t="s">
        <v>304</v>
      </c>
      <c r="C56" s="50" t="s">
        <v>305</v>
      </c>
      <c r="D56" s="30">
        <v>8098</v>
      </c>
      <c r="F56" s="16"/>
    </row>
    <row r="57" spans="1:4" ht="12.75">
      <c r="A57" s="49">
        <v>42</v>
      </c>
      <c r="B57" s="23" t="s">
        <v>356</v>
      </c>
      <c r="C57" s="50" t="s">
        <v>209</v>
      </c>
      <c r="D57" s="30">
        <v>7993</v>
      </c>
    </row>
    <row r="58" spans="1:4" ht="12.75">
      <c r="A58" s="49">
        <v>43</v>
      </c>
      <c r="B58" s="23" t="s">
        <v>441</v>
      </c>
      <c r="C58" s="49" t="s">
        <v>20</v>
      </c>
      <c r="D58" s="30">
        <v>7967</v>
      </c>
    </row>
    <row r="59" spans="1:6" ht="12.75">
      <c r="A59" s="49">
        <v>44</v>
      </c>
      <c r="B59" s="23" t="s">
        <v>463</v>
      </c>
      <c r="C59" s="49" t="s">
        <v>38</v>
      </c>
      <c r="D59" s="30">
        <v>7926</v>
      </c>
      <c r="F59" s="16"/>
    </row>
    <row r="60" spans="1:6" ht="12.75">
      <c r="A60" s="49">
        <v>45</v>
      </c>
      <c r="B60" s="23" t="s">
        <v>459</v>
      </c>
      <c r="C60" s="49" t="s">
        <v>395</v>
      </c>
      <c r="D60" s="30">
        <v>7906</v>
      </c>
      <c r="F60" s="16"/>
    </row>
    <row r="61" spans="1:4" ht="12.75">
      <c r="A61" s="49">
        <v>46</v>
      </c>
      <c r="B61" s="23" t="s">
        <v>85</v>
      </c>
      <c r="C61" s="49" t="s">
        <v>40</v>
      </c>
      <c r="D61" s="30">
        <v>7754</v>
      </c>
    </row>
    <row r="62" spans="1:4" ht="12.75">
      <c r="A62" s="49">
        <v>47</v>
      </c>
      <c r="B62" s="23" t="s">
        <v>128</v>
      </c>
      <c r="C62" s="49" t="s">
        <v>78</v>
      </c>
      <c r="D62" s="30">
        <v>7696</v>
      </c>
    </row>
    <row r="63" spans="1:4" ht="12.75">
      <c r="A63" s="49">
        <v>48</v>
      </c>
      <c r="B63" s="23" t="s">
        <v>314</v>
      </c>
      <c r="C63" s="50" t="s">
        <v>62</v>
      </c>
      <c r="D63" s="30">
        <v>7675</v>
      </c>
    </row>
    <row r="64" spans="1:4" ht="12.75">
      <c r="A64" s="49">
        <v>49</v>
      </c>
      <c r="B64" s="23" t="s">
        <v>445</v>
      </c>
      <c r="C64" s="49" t="s">
        <v>305</v>
      </c>
      <c r="D64" s="30">
        <v>7599</v>
      </c>
    </row>
    <row r="65" spans="1:6" ht="12.75">
      <c r="A65" s="49">
        <v>50</v>
      </c>
      <c r="B65" s="48" t="s">
        <v>702</v>
      </c>
      <c r="C65" s="49" t="s">
        <v>69</v>
      </c>
      <c r="D65" s="30">
        <v>7549</v>
      </c>
      <c r="F65" s="16"/>
    </row>
    <row r="66" spans="1:6" ht="12.75">
      <c r="A66" s="49">
        <v>51</v>
      </c>
      <c r="B66" s="23" t="s">
        <v>461</v>
      </c>
      <c r="C66" s="49" t="s">
        <v>12</v>
      </c>
      <c r="D66" s="30">
        <v>7539</v>
      </c>
      <c r="F66" s="16"/>
    </row>
    <row r="67" spans="1:4" ht="12.75">
      <c r="A67" s="49">
        <v>52</v>
      </c>
      <c r="B67" s="23" t="s">
        <v>407</v>
      </c>
      <c r="C67" s="49" t="s">
        <v>23</v>
      </c>
      <c r="D67" s="30">
        <v>7436</v>
      </c>
    </row>
    <row r="68" spans="1:4" ht="12.75">
      <c r="A68" s="49">
        <v>53</v>
      </c>
      <c r="B68" s="23" t="s">
        <v>220</v>
      </c>
      <c r="C68" s="49" t="s">
        <v>38</v>
      </c>
      <c r="D68" s="30">
        <v>7421</v>
      </c>
    </row>
    <row r="69" spans="1:4" ht="12.75">
      <c r="A69" s="49">
        <v>54</v>
      </c>
      <c r="B69" s="23" t="s">
        <v>454</v>
      </c>
      <c r="C69" s="49" t="s">
        <v>397</v>
      </c>
      <c r="D69" s="30">
        <v>7326</v>
      </c>
    </row>
    <row r="70" spans="1:4" ht="12.75">
      <c r="A70" s="49">
        <v>55</v>
      </c>
      <c r="B70" s="23" t="s">
        <v>373</v>
      </c>
      <c r="C70" s="49" t="s">
        <v>360</v>
      </c>
      <c r="D70" s="30">
        <v>7251</v>
      </c>
    </row>
    <row r="71" spans="1:6" ht="12.75">
      <c r="A71" s="49">
        <v>56</v>
      </c>
      <c r="B71" s="23" t="s">
        <v>399</v>
      </c>
      <c r="C71" s="49" t="s">
        <v>209</v>
      </c>
      <c r="D71" s="30">
        <v>7156</v>
      </c>
      <c r="F71" s="16"/>
    </row>
    <row r="72" spans="1:6" ht="12.75">
      <c r="A72" s="49">
        <v>57</v>
      </c>
      <c r="B72" s="23" t="s">
        <v>217</v>
      </c>
      <c r="C72" s="50" t="s">
        <v>38</v>
      </c>
      <c r="D72" s="30">
        <v>6940</v>
      </c>
      <c r="F72" s="16"/>
    </row>
    <row r="73" spans="1:6" ht="12.75">
      <c r="A73" s="49">
        <v>58</v>
      </c>
      <c r="B73" s="23" t="s">
        <v>227</v>
      </c>
      <c r="C73" s="49" t="s">
        <v>23</v>
      </c>
      <c r="D73" s="30">
        <v>6899</v>
      </c>
      <c r="F73" s="16"/>
    </row>
    <row r="74" spans="1:4" ht="12.75">
      <c r="A74" s="49">
        <v>59</v>
      </c>
      <c r="B74" s="23" t="s">
        <v>456</v>
      </c>
      <c r="C74" s="49" t="s">
        <v>23</v>
      </c>
      <c r="D74" s="30">
        <v>6895</v>
      </c>
    </row>
    <row r="75" spans="1:6" ht="12.75">
      <c r="A75" s="49">
        <v>60</v>
      </c>
      <c r="B75" s="23" t="s">
        <v>406</v>
      </c>
      <c r="C75" s="49" t="s">
        <v>360</v>
      </c>
      <c r="D75" s="30">
        <v>6885</v>
      </c>
      <c r="F75" s="16"/>
    </row>
    <row r="76" spans="1:4" ht="12.75">
      <c r="A76" s="49">
        <v>61</v>
      </c>
      <c r="B76" t="s">
        <v>321</v>
      </c>
      <c r="C76" s="49" t="s">
        <v>69</v>
      </c>
      <c r="D76" s="30">
        <v>6784</v>
      </c>
    </row>
    <row r="77" spans="1:6" ht="12.75">
      <c r="A77" s="49">
        <v>62</v>
      </c>
      <c r="B77" s="23" t="s">
        <v>451</v>
      </c>
      <c r="C77" s="49" t="s">
        <v>209</v>
      </c>
      <c r="D77" s="30">
        <v>6654</v>
      </c>
      <c r="F77" s="16"/>
    </row>
    <row r="78" spans="1:4" ht="12.75">
      <c r="A78" s="49">
        <v>63</v>
      </c>
      <c r="B78" s="23" t="s">
        <v>331</v>
      </c>
      <c r="C78" s="49" t="s">
        <v>78</v>
      </c>
      <c r="D78" s="30">
        <v>6640</v>
      </c>
    </row>
    <row r="79" spans="1:4" ht="12.75">
      <c r="A79" s="49">
        <v>64</v>
      </c>
      <c r="B79" s="23" t="s">
        <v>178</v>
      </c>
      <c r="C79" s="49" t="s">
        <v>40</v>
      </c>
      <c r="D79" s="30">
        <v>6617</v>
      </c>
    </row>
    <row r="80" spans="1:6" ht="12.75">
      <c r="A80" s="49">
        <v>65</v>
      </c>
      <c r="B80" s="23" t="s">
        <v>453</v>
      </c>
      <c r="C80" s="49" t="s">
        <v>62</v>
      </c>
      <c r="D80" s="30">
        <v>6428</v>
      </c>
      <c r="F80" s="16"/>
    </row>
    <row r="81" spans="1:4" ht="12.75">
      <c r="A81" s="49">
        <v>66</v>
      </c>
      <c r="B81" s="23" t="s">
        <v>467</v>
      </c>
      <c r="C81" s="49" t="s">
        <v>310</v>
      </c>
      <c r="D81" s="30">
        <v>6345</v>
      </c>
    </row>
    <row r="82" spans="1:6" ht="12.75">
      <c r="A82" s="49">
        <v>67</v>
      </c>
      <c r="B82" s="23" t="s">
        <v>460</v>
      </c>
      <c r="C82" s="49" t="s">
        <v>64</v>
      </c>
      <c r="D82" s="30">
        <v>5993</v>
      </c>
      <c r="F82" s="16"/>
    </row>
    <row r="83" spans="1:6" ht="12.75">
      <c r="A83" s="49">
        <v>68</v>
      </c>
      <c r="B83" s="23" t="s">
        <v>466</v>
      </c>
      <c r="C83" s="49" t="s">
        <v>62</v>
      </c>
      <c r="D83" s="30">
        <v>5901</v>
      </c>
      <c r="F83" s="16"/>
    </row>
    <row r="84" spans="1:6" ht="12.75">
      <c r="A84" s="49">
        <v>69</v>
      </c>
      <c r="B84" s="23" t="s">
        <v>401</v>
      </c>
      <c r="C84" s="49" t="s">
        <v>305</v>
      </c>
      <c r="D84" s="30">
        <v>5851</v>
      </c>
      <c r="F84" s="16"/>
    </row>
    <row r="85" spans="1:6" ht="12.75">
      <c r="A85" s="49">
        <v>70</v>
      </c>
      <c r="B85" s="23" t="s">
        <v>301</v>
      </c>
      <c r="C85" s="49" t="s">
        <v>62</v>
      </c>
      <c r="D85" s="30">
        <v>5841</v>
      </c>
      <c r="F85" s="16"/>
    </row>
    <row r="86" spans="1:6" ht="12.75">
      <c r="A86" s="49">
        <v>71</v>
      </c>
      <c r="B86" s="23" t="s">
        <v>412</v>
      </c>
      <c r="C86" s="49" t="s">
        <v>305</v>
      </c>
      <c r="D86" s="30">
        <v>5607</v>
      </c>
      <c r="F86" s="16"/>
    </row>
    <row r="87" spans="1:6" ht="12.75">
      <c r="A87" s="49">
        <v>72</v>
      </c>
      <c r="B87" s="47" t="s">
        <v>219</v>
      </c>
      <c r="C87" s="50" t="s">
        <v>62</v>
      </c>
      <c r="D87" s="30">
        <v>5555</v>
      </c>
      <c r="F87" s="16"/>
    </row>
    <row r="88" spans="1:6" ht="12.75">
      <c r="A88" s="49">
        <v>73</v>
      </c>
      <c r="B88" s="23" t="s">
        <v>404</v>
      </c>
      <c r="C88" s="49" t="s">
        <v>64</v>
      </c>
      <c r="D88" s="30">
        <v>5487</v>
      </c>
      <c r="F88" s="16"/>
    </row>
    <row r="89" spans="1:4" ht="12.75">
      <c r="A89" s="49">
        <v>74</v>
      </c>
      <c r="B89" s="23" t="s">
        <v>415</v>
      </c>
      <c r="C89" s="49" t="s">
        <v>40</v>
      </c>
      <c r="D89" s="30">
        <v>5254</v>
      </c>
    </row>
    <row r="90" spans="1:4" ht="12.75">
      <c r="A90" s="49">
        <v>75</v>
      </c>
      <c r="B90" s="23" t="s">
        <v>470</v>
      </c>
      <c r="C90" s="49" t="s">
        <v>397</v>
      </c>
      <c r="D90" s="30">
        <v>5243</v>
      </c>
    </row>
    <row r="91" spans="1:4" ht="12.75">
      <c r="A91" s="49">
        <v>76</v>
      </c>
      <c r="B91" s="23" t="s">
        <v>464</v>
      </c>
      <c r="C91" s="49" t="s">
        <v>312</v>
      </c>
      <c r="D91" s="30">
        <v>3204</v>
      </c>
    </row>
    <row r="92" spans="1:4" ht="12.75">
      <c r="A92" s="49">
        <v>77</v>
      </c>
      <c r="B92" s="23" t="s">
        <v>238</v>
      </c>
      <c r="C92" s="49" t="s">
        <v>362</v>
      </c>
      <c r="D92" s="30">
        <v>2066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8.7109375" style="0" customWidth="1"/>
    <col min="3" max="3" width="5.421875" style="16" bestFit="1" customWidth="1"/>
    <col min="4" max="4" width="6.57421875" style="16" bestFit="1" customWidth="1"/>
    <col min="5" max="6" width="8.7109375" style="0" customWidth="1"/>
    <col min="7" max="7" width="7.7109375" style="0" bestFit="1" customWidth="1"/>
    <col min="8" max="8" width="17.140625" style="0" bestFit="1" customWidth="1"/>
    <col min="9" max="9" width="8.7109375" style="0" customWidth="1"/>
  </cols>
  <sheetData>
    <row r="1" spans="1:9" ht="21" customHeight="1">
      <c r="A1" s="2" t="s">
        <v>476</v>
      </c>
      <c r="B1" s="3"/>
      <c r="E1" s="3"/>
      <c r="F1" s="3"/>
      <c r="G1" s="3"/>
      <c r="H1" s="3"/>
      <c r="I1" s="3"/>
    </row>
    <row r="2" spans="1:9" ht="12.75" customHeight="1">
      <c r="A2" s="2" t="s">
        <v>477</v>
      </c>
      <c r="B2" s="37"/>
      <c r="C2" s="26"/>
      <c r="D2" s="26"/>
      <c r="E2" s="37"/>
      <c r="F2" s="92" t="s">
        <v>905</v>
      </c>
      <c r="G2" s="17" t="s">
        <v>478</v>
      </c>
      <c r="H2" s="17" t="s">
        <v>242</v>
      </c>
      <c r="I2" s="25" t="s">
        <v>197</v>
      </c>
    </row>
    <row r="3" spans="1:9" ht="12.75" customHeight="1">
      <c r="A3" s="17"/>
      <c r="B3" s="37"/>
      <c r="C3" s="25"/>
      <c r="D3" s="26"/>
      <c r="E3" s="37"/>
      <c r="F3" s="92" t="s">
        <v>906</v>
      </c>
      <c r="G3" s="17" t="s">
        <v>479</v>
      </c>
      <c r="H3" s="17" t="s">
        <v>340</v>
      </c>
      <c r="I3" s="25" t="s">
        <v>197</v>
      </c>
    </row>
    <row r="4" spans="1:9" ht="12.75" customHeight="1">
      <c r="A4" s="37" t="s">
        <v>480</v>
      </c>
      <c r="B4" s="37"/>
      <c r="C4" s="26">
        <v>79</v>
      </c>
      <c r="D4" s="16" t="s">
        <v>907</v>
      </c>
      <c r="E4" s="37"/>
      <c r="F4" s="92" t="s">
        <v>910</v>
      </c>
      <c r="G4" s="17" t="s">
        <v>481</v>
      </c>
      <c r="H4" s="17" t="s">
        <v>435</v>
      </c>
      <c r="I4" s="25" t="s">
        <v>482</v>
      </c>
    </row>
    <row r="5" spans="1:9" ht="12.75" customHeight="1">
      <c r="A5" s="17"/>
      <c r="B5" s="17"/>
      <c r="C5" s="26">
        <v>22</v>
      </c>
      <c r="D5" s="16" t="s">
        <v>908</v>
      </c>
      <c r="E5" s="17"/>
      <c r="F5" s="92" t="s">
        <v>911</v>
      </c>
      <c r="G5" s="17" t="s">
        <v>483</v>
      </c>
      <c r="H5" s="17" t="s">
        <v>251</v>
      </c>
      <c r="I5" s="25" t="s">
        <v>484</v>
      </c>
    </row>
    <row r="6" spans="1:9" ht="12.75" customHeight="1">
      <c r="A6" s="37"/>
      <c r="B6" s="17"/>
      <c r="C6" s="26">
        <v>10</v>
      </c>
      <c r="D6" s="22" t="s">
        <v>909</v>
      </c>
      <c r="E6" s="17"/>
      <c r="F6" s="92" t="s">
        <v>912</v>
      </c>
      <c r="G6" s="17" t="s">
        <v>485</v>
      </c>
      <c r="H6" s="17" t="s">
        <v>156</v>
      </c>
      <c r="I6" s="25" t="s">
        <v>348</v>
      </c>
    </row>
    <row r="7" spans="3:9" ht="12.75" customHeight="1">
      <c r="C7" s="16">
        <v>23</v>
      </c>
      <c r="D7" s="16" t="s">
        <v>976</v>
      </c>
      <c r="E7" s="17"/>
      <c r="F7" s="92" t="s">
        <v>913</v>
      </c>
      <c r="G7" s="17" t="s">
        <v>486</v>
      </c>
      <c r="H7" s="17" t="s">
        <v>487</v>
      </c>
      <c r="I7" s="25" t="s">
        <v>488</v>
      </c>
    </row>
    <row r="8" spans="5:9" ht="12.75" customHeight="1">
      <c r="E8" s="17"/>
      <c r="F8" s="92" t="s">
        <v>914</v>
      </c>
      <c r="G8" s="17" t="s">
        <v>489</v>
      </c>
      <c r="H8" s="17" t="s">
        <v>263</v>
      </c>
      <c r="I8" s="25" t="s">
        <v>490</v>
      </c>
    </row>
    <row r="9" spans="5:9" ht="12.75" customHeight="1">
      <c r="E9" s="17"/>
      <c r="F9" s="92" t="s">
        <v>925</v>
      </c>
      <c r="G9" s="17" t="s">
        <v>491</v>
      </c>
      <c r="H9" s="17" t="s">
        <v>492</v>
      </c>
      <c r="I9" s="17" t="s">
        <v>493</v>
      </c>
    </row>
    <row r="10" spans="5:9" ht="12.75" customHeight="1">
      <c r="E10" s="17"/>
      <c r="F10" s="92" t="s">
        <v>926</v>
      </c>
      <c r="G10" s="17" t="s">
        <v>494</v>
      </c>
      <c r="H10" s="17" t="s">
        <v>495</v>
      </c>
      <c r="I10" s="37" t="s">
        <v>496</v>
      </c>
    </row>
    <row r="11" spans="5:9" ht="12.75" customHeight="1">
      <c r="E11" s="17"/>
      <c r="F11" s="92" t="s">
        <v>927</v>
      </c>
      <c r="G11" s="17" t="s">
        <v>497</v>
      </c>
      <c r="H11" s="17" t="s">
        <v>498</v>
      </c>
      <c r="I11" s="37" t="s">
        <v>294</v>
      </c>
    </row>
    <row r="12" ht="13.5" customHeight="1"/>
    <row r="13" ht="12.75" customHeight="1"/>
    <row r="14" ht="12.75" customHeight="1">
      <c r="F14" s="6"/>
    </row>
    <row r="15" spans="1:10" ht="12.75" customHeight="1">
      <c r="A15" s="38" t="s">
        <v>7</v>
      </c>
      <c r="B15" s="39" t="s">
        <v>8</v>
      </c>
      <c r="C15" s="38" t="s">
        <v>9</v>
      </c>
      <c r="D15" s="5" t="s">
        <v>10</v>
      </c>
      <c r="F15" s="38" t="s">
        <v>902</v>
      </c>
      <c r="G15" s="38" t="s">
        <v>9</v>
      </c>
      <c r="H15" s="5" t="s">
        <v>24</v>
      </c>
      <c r="I15" s="5" t="s">
        <v>539</v>
      </c>
      <c r="J15" s="91" t="s">
        <v>903</v>
      </c>
    </row>
    <row r="16" spans="1:10" ht="12.75" customHeight="1">
      <c r="A16" s="7">
        <v>1</v>
      </c>
      <c r="B16" s="8" t="s">
        <v>90</v>
      </c>
      <c r="C16" s="9" t="s">
        <v>23</v>
      </c>
      <c r="D16" s="40">
        <v>17118</v>
      </c>
      <c r="F16" s="26">
        <v>1</v>
      </c>
      <c r="G16" s="16" t="s">
        <v>20</v>
      </c>
      <c r="H16" s="18">
        <f>J16/I16/$C$5</f>
        <v>657.4242424242425</v>
      </c>
      <c r="I16" s="16">
        <f>COUNTIF($C$16:$D$150,G16)</f>
        <v>3</v>
      </c>
      <c r="J16" s="92">
        <f>SUMIF($C$16:$D$146,G16,$D$16:$D$146)</f>
        <v>43390</v>
      </c>
    </row>
    <row r="17" spans="1:10" ht="12.75" customHeight="1">
      <c r="A17" s="10">
        <v>2</v>
      </c>
      <c r="B17" s="11" t="s">
        <v>274</v>
      </c>
      <c r="C17" s="12" t="s">
        <v>18</v>
      </c>
      <c r="D17" s="40">
        <v>16149</v>
      </c>
      <c r="F17" s="26">
        <v>2</v>
      </c>
      <c r="G17" s="35" t="s">
        <v>18</v>
      </c>
      <c r="H17" s="18">
        <f aca="true" t="shared" si="0" ref="H17:H38">J17/I17/$C$5</f>
        <v>622.1623376623377</v>
      </c>
      <c r="I17" s="16">
        <f aca="true" t="shared" si="1" ref="I17:I38">COUNTIF($C$16:$D$150,G17)</f>
        <v>7</v>
      </c>
      <c r="J17" s="92">
        <f aca="true" t="shared" si="2" ref="J17:J38">SUMIF($C$16:$D$146,G17,$D$16:$D$146)</f>
        <v>95813</v>
      </c>
    </row>
    <row r="18" spans="1:10" ht="12.75" customHeight="1">
      <c r="A18" s="13">
        <v>3</v>
      </c>
      <c r="B18" s="14" t="s">
        <v>309</v>
      </c>
      <c r="C18" s="15" t="s">
        <v>20</v>
      </c>
      <c r="D18" s="40">
        <v>15108</v>
      </c>
      <c r="F18" s="26">
        <v>3</v>
      </c>
      <c r="G18" s="16" t="s">
        <v>69</v>
      </c>
      <c r="H18" s="18">
        <f t="shared" si="0"/>
        <v>616.2272727272727</v>
      </c>
      <c r="I18" s="16">
        <f t="shared" si="1"/>
        <v>3</v>
      </c>
      <c r="J18" s="92">
        <f t="shared" si="2"/>
        <v>40671</v>
      </c>
    </row>
    <row r="19" spans="1:10" ht="12.75" customHeight="1">
      <c r="A19" s="35">
        <v>4</v>
      </c>
      <c r="B19" t="s">
        <v>402</v>
      </c>
      <c r="C19" s="16" t="s">
        <v>16</v>
      </c>
      <c r="D19" s="40">
        <v>15016</v>
      </c>
      <c r="F19" s="26">
        <v>4</v>
      </c>
      <c r="G19" s="35" t="s">
        <v>30</v>
      </c>
      <c r="H19" s="18">
        <f t="shared" si="0"/>
        <v>590.5454545454545</v>
      </c>
      <c r="I19" s="16">
        <f t="shared" si="1"/>
        <v>7</v>
      </c>
      <c r="J19" s="92">
        <f t="shared" si="2"/>
        <v>90944</v>
      </c>
    </row>
    <row r="20" spans="1:10" ht="12.75" customHeight="1">
      <c r="A20" s="35">
        <v>5</v>
      </c>
      <c r="B20" t="s">
        <v>455</v>
      </c>
      <c r="C20" s="16" t="s">
        <v>30</v>
      </c>
      <c r="D20" s="41">
        <v>14686</v>
      </c>
      <c r="F20" s="26">
        <v>5</v>
      </c>
      <c r="G20" s="16" t="s">
        <v>12</v>
      </c>
      <c r="H20" s="18">
        <f t="shared" si="0"/>
        <v>572.4318181818181</v>
      </c>
      <c r="I20" s="16">
        <f t="shared" si="1"/>
        <v>4</v>
      </c>
      <c r="J20" s="92">
        <f t="shared" si="2"/>
        <v>50374</v>
      </c>
    </row>
    <row r="21" spans="1:10" ht="12.75" customHeight="1">
      <c r="A21" s="35">
        <v>6</v>
      </c>
      <c r="B21" t="s">
        <v>461</v>
      </c>
      <c r="C21" s="16" t="s">
        <v>12</v>
      </c>
      <c r="D21" s="40">
        <v>14634</v>
      </c>
      <c r="F21" s="26">
        <v>6</v>
      </c>
      <c r="G21" s="35" t="s">
        <v>23</v>
      </c>
      <c r="H21" s="18">
        <f t="shared" si="0"/>
        <v>564.9545454545455</v>
      </c>
      <c r="I21" s="16">
        <f t="shared" si="1"/>
        <v>5</v>
      </c>
      <c r="J21" s="92">
        <f t="shared" si="2"/>
        <v>62145</v>
      </c>
    </row>
    <row r="22" spans="1:10" ht="12.75" customHeight="1">
      <c r="A22" s="35">
        <v>7</v>
      </c>
      <c r="B22" t="s">
        <v>969</v>
      </c>
      <c r="C22" s="16" t="s">
        <v>69</v>
      </c>
      <c r="D22" s="41">
        <v>14532</v>
      </c>
      <c r="F22" s="26">
        <v>7</v>
      </c>
      <c r="G22" s="16" t="s">
        <v>16</v>
      </c>
      <c r="H22" s="18">
        <f t="shared" si="0"/>
        <v>563.1136363636364</v>
      </c>
      <c r="I22" s="16">
        <f t="shared" si="1"/>
        <v>6</v>
      </c>
      <c r="J22" s="92">
        <f t="shared" si="2"/>
        <v>74331</v>
      </c>
    </row>
    <row r="23" spans="1:10" ht="12.75" customHeight="1">
      <c r="A23" s="35">
        <v>8</v>
      </c>
      <c r="B23" t="s">
        <v>450</v>
      </c>
      <c r="C23" s="16" t="s">
        <v>30</v>
      </c>
      <c r="D23" s="41">
        <v>14353</v>
      </c>
      <c r="F23" s="26">
        <v>8</v>
      </c>
      <c r="G23" s="35" t="s">
        <v>209</v>
      </c>
      <c r="H23" s="18">
        <f t="shared" si="0"/>
        <v>550.0757575757575</v>
      </c>
      <c r="I23" s="16">
        <f t="shared" si="1"/>
        <v>3</v>
      </c>
      <c r="J23" s="92">
        <f t="shared" si="2"/>
        <v>36305</v>
      </c>
    </row>
    <row r="24" spans="1:10" ht="12.75" customHeight="1">
      <c r="A24" s="35">
        <v>9</v>
      </c>
      <c r="B24" t="s">
        <v>389</v>
      </c>
      <c r="C24" s="16" t="s">
        <v>18</v>
      </c>
      <c r="D24" s="41">
        <v>14350</v>
      </c>
      <c r="F24" s="26">
        <v>9</v>
      </c>
      <c r="G24" s="35" t="s">
        <v>38</v>
      </c>
      <c r="H24" s="18">
        <f t="shared" si="0"/>
        <v>533.469696969697</v>
      </c>
      <c r="I24" s="16">
        <f t="shared" si="1"/>
        <v>3</v>
      </c>
      <c r="J24" s="92">
        <f t="shared" si="2"/>
        <v>35209</v>
      </c>
    </row>
    <row r="25" spans="1:10" ht="12.75" customHeight="1">
      <c r="A25" s="35">
        <v>10</v>
      </c>
      <c r="B25" t="s">
        <v>499</v>
      </c>
      <c r="C25" s="16" t="s">
        <v>20</v>
      </c>
      <c r="D25" s="42">
        <v>14296</v>
      </c>
      <c r="F25" s="26">
        <v>10</v>
      </c>
      <c r="G25" s="35" t="s">
        <v>305</v>
      </c>
      <c r="H25" s="18">
        <f t="shared" si="0"/>
        <v>521.030303030303</v>
      </c>
      <c r="I25" s="16">
        <f t="shared" si="1"/>
        <v>3</v>
      </c>
      <c r="J25" s="92">
        <f t="shared" si="2"/>
        <v>34388</v>
      </c>
    </row>
    <row r="26" spans="1:10" ht="12.75" customHeight="1">
      <c r="A26" s="35">
        <v>11</v>
      </c>
      <c r="B26" s="28" t="s">
        <v>161</v>
      </c>
      <c r="C26" s="35" t="s">
        <v>30</v>
      </c>
      <c r="D26" s="41">
        <v>14175</v>
      </c>
      <c r="F26" s="26">
        <v>11</v>
      </c>
      <c r="G26" s="16" t="s">
        <v>310</v>
      </c>
      <c r="H26" s="18">
        <f t="shared" si="0"/>
        <v>517.1515151515151</v>
      </c>
      <c r="I26" s="16">
        <f t="shared" si="1"/>
        <v>3</v>
      </c>
      <c r="J26" s="92">
        <f t="shared" si="2"/>
        <v>34132</v>
      </c>
    </row>
    <row r="27" spans="1:10" ht="12.75" customHeight="1">
      <c r="A27" s="35">
        <v>12</v>
      </c>
      <c r="B27" t="s">
        <v>500</v>
      </c>
      <c r="C27" s="16" t="s">
        <v>30</v>
      </c>
      <c r="D27" s="41">
        <v>14046</v>
      </c>
      <c r="F27" s="26">
        <v>12</v>
      </c>
      <c r="G27" s="16" t="s">
        <v>360</v>
      </c>
      <c r="H27" s="18">
        <f t="shared" si="0"/>
        <v>498.25</v>
      </c>
      <c r="I27" s="16">
        <f t="shared" si="1"/>
        <v>2</v>
      </c>
      <c r="J27" s="92">
        <f t="shared" si="2"/>
        <v>21923</v>
      </c>
    </row>
    <row r="28" spans="1:10" ht="12.75" customHeight="1">
      <c r="A28" s="35">
        <v>13</v>
      </c>
      <c r="B28" t="s">
        <v>472</v>
      </c>
      <c r="C28" s="16" t="s">
        <v>20</v>
      </c>
      <c r="D28" s="41">
        <v>13986</v>
      </c>
      <c r="F28" s="26">
        <v>13</v>
      </c>
      <c r="G28" s="16" t="s">
        <v>64</v>
      </c>
      <c r="H28" s="18">
        <f t="shared" si="0"/>
        <v>491.70454545454544</v>
      </c>
      <c r="I28" s="16">
        <f t="shared" si="1"/>
        <v>4</v>
      </c>
      <c r="J28" s="92">
        <f t="shared" si="2"/>
        <v>43270</v>
      </c>
    </row>
    <row r="29" spans="1:10" ht="12.75" customHeight="1">
      <c r="A29" s="35">
        <v>14</v>
      </c>
      <c r="B29" t="s">
        <v>304</v>
      </c>
      <c r="C29" s="35" t="s">
        <v>305</v>
      </c>
      <c r="D29" s="40">
        <v>13947</v>
      </c>
      <c r="F29" s="26">
        <v>14</v>
      </c>
      <c r="G29" s="16" t="s">
        <v>397</v>
      </c>
      <c r="H29" s="18">
        <f t="shared" si="0"/>
        <v>489.1818181818182</v>
      </c>
      <c r="I29" s="16">
        <f t="shared" si="1"/>
        <v>2</v>
      </c>
      <c r="J29" s="92">
        <f t="shared" si="2"/>
        <v>21524</v>
      </c>
    </row>
    <row r="30" spans="1:10" ht="12.75" customHeight="1">
      <c r="A30" s="35">
        <v>15</v>
      </c>
      <c r="B30" s="48" t="s">
        <v>702</v>
      </c>
      <c r="C30" s="16" t="s">
        <v>69</v>
      </c>
      <c r="D30" s="41">
        <v>13748</v>
      </c>
      <c r="F30" s="26">
        <v>15</v>
      </c>
      <c r="G30" s="16" t="s">
        <v>34</v>
      </c>
      <c r="H30" s="18">
        <f t="shared" si="0"/>
        <v>482.42424242424244</v>
      </c>
      <c r="I30" s="16">
        <f t="shared" si="1"/>
        <v>3</v>
      </c>
      <c r="J30" s="92">
        <f t="shared" si="2"/>
        <v>31840</v>
      </c>
    </row>
    <row r="31" spans="1:10" ht="12.75" customHeight="1">
      <c r="A31" s="35">
        <v>16</v>
      </c>
      <c r="B31" t="s">
        <v>306</v>
      </c>
      <c r="C31" s="35" t="s">
        <v>23</v>
      </c>
      <c r="D31" s="41">
        <v>13676</v>
      </c>
      <c r="F31" s="26">
        <v>16</v>
      </c>
      <c r="G31" s="35" t="s">
        <v>122</v>
      </c>
      <c r="H31" s="18">
        <f t="shared" si="0"/>
        <v>479.6931818181818</v>
      </c>
      <c r="I31" s="16">
        <f t="shared" si="1"/>
        <v>4</v>
      </c>
      <c r="J31" s="92">
        <f t="shared" si="2"/>
        <v>42213</v>
      </c>
    </row>
    <row r="32" spans="1:10" ht="12.75" customHeight="1">
      <c r="A32" s="35">
        <v>17</v>
      </c>
      <c r="B32" t="s">
        <v>501</v>
      </c>
      <c r="C32" s="16" t="s">
        <v>18</v>
      </c>
      <c r="D32" s="41">
        <v>13616</v>
      </c>
      <c r="F32" s="26">
        <v>17</v>
      </c>
      <c r="G32" s="35" t="s">
        <v>62</v>
      </c>
      <c r="H32" s="18">
        <f t="shared" si="0"/>
        <v>479.59090909090907</v>
      </c>
      <c r="I32" s="16">
        <f t="shared" si="1"/>
        <v>3</v>
      </c>
      <c r="J32" s="92">
        <f t="shared" si="2"/>
        <v>31653</v>
      </c>
    </row>
    <row r="33" spans="1:10" ht="12.75" customHeight="1">
      <c r="A33" s="35">
        <v>18</v>
      </c>
      <c r="B33" t="s">
        <v>58</v>
      </c>
      <c r="C33" s="35" t="s">
        <v>12</v>
      </c>
      <c r="D33" s="40">
        <v>13558</v>
      </c>
      <c r="F33" s="26">
        <v>18</v>
      </c>
      <c r="G33" s="16" t="s">
        <v>36</v>
      </c>
      <c r="H33" s="18">
        <f t="shared" si="0"/>
        <v>457.8636363636364</v>
      </c>
      <c r="I33" s="16">
        <f t="shared" si="1"/>
        <v>4</v>
      </c>
      <c r="J33" s="92">
        <f t="shared" si="2"/>
        <v>40292</v>
      </c>
    </row>
    <row r="34" spans="1:10" ht="12.75" customHeight="1">
      <c r="A34" s="35">
        <v>19</v>
      </c>
      <c r="B34" t="s">
        <v>465</v>
      </c>
      <c r="C34" s="16" t="s">
        <v>18</v>
      </c>
      <c r="D34" s="41">
        <v>13439</v>
      </c>
      <c r="F34" s="26">
        <v>19</v>
      </c>
      <c r="G34" s="16" t="s">
        <v>78</v>
      </c>
      <c r="H34" s="18">
        <f t="shared" si="0"/>
        <v>445.25757575757575</v>
      </c>
      <c r="I34" s="16">
        <f t="shared" si="1"/>
        <v>3</v>
      </c>
      <c r="J34" s="92">
        <f t="shared" si="2"/>
        <v>29387</v>
      </c>
    </row>
    <row r="35" spans="1:10" ht="12.75" customHeight="1">
      <c r="A35" s="35">
        <v>20</v>
      </c>
      <c r="B35" t="s">
        <v>217</v>
      </c>
      <c r="C35" s="35" t="s">
        <v>38</v>
      </c>
      <c r="D35" s="41">
        <v>13430</v>
      </c>
      <c r="F35" s="26">
        <v>20</v>
      </c>
      <c r="G35" s="16" t="s">
        <v>312</v>
      </c>
      <c r="H35" s="18">
        <f t="shared" si="0"/>
        <v>415.45454545454544</v>
      </c>
      <c r="I35" s="16">
        <f t="shared" si="1"/>
        <v>3</v>
      </c>
      <c r="J35" s="92">
        <f t="shared" si="2"/>
        <v>27420</v>
      </c>
    </row>
    <row r="36" spans="1:10" ht="12.75" customHeight="1">
      <c r="A36" s="35">
        <v>21</v>
      </c>
      <c r="B36" t="s">
        <v>352</v>
      </c>
      <c r="C36" s="35" t="s">
        <v>16</v>
      </c>
      <c r="D36" s="40">
        <v>13186</v>
      </c>
      <c r="F36" s="26">
        <v>21</v>
      </c>
      <c r="G36" s="16" t="s">
        <v>395</v>
      </c>
      <c r="H36" s="18">
        <f t="shared" si="0"/>
        <v>394.1818181818182</v>
      </c>
      <c r="I36" s="16">
        <f t="shared" si="1"/>
        <v>1</v>
      </c>
      <c r="J36" s="92">
        <f t="shared" si="2"/>
        <v>8672</v>
      </c>
    </row>
    <row r="37" spans="1:10" ht="12.75" customHeight="1">
      <c r="A37" s="35">
        <v>22</v>
      </c>
      <c r="B37" t="s">
        <v>351</v>
      </c>
      <c r="C37" s="35" t="s">
        <v>122</v>
      </c>
      <c r="D37" s="40">
        <v>13168</v>
      </c>
      <c r="F37" s="26">
        <v>22</v>
      </c>
      <c r="G37" s="16" t="s">
        <v>40</v>
      </c>
      <c r="H37" s="18">
        <f t="shared" si="0"/>
        <v>377.52272727272725</v>
      </c>
      <c r="I37" s="16">
        <f t="shared" si="1"/>
        <v>2</v>
      </c>
      <c r="J37" s="92">
        <f t="shared" si="2"/>
        <v>16611</v>
      </c>
    </row>
    <row r="38" spans="1:10" ht="12.75" customHeight="1">
      <c r="A38" s="35">
        <v>23</v>
      </c>
      <c r="B38" t="s">
        <v>448</v>
      </c>
      <c r="C38" s="16" t="s">
        <v>18</v>
      </c>
      <c r="D38" s="41">
        <v>12890</v>
      </c>
      <c r="F38" s="26">
        <v>23</v>
      </c>
      <c r="G38" s="16" t="s">
        <v>504</v>
      </c>
      <c r="H38" s="18">
        <f t="shared" si="0"/>
        <v>361.8181818181818</v>
      </c>
      <c r="I38" s="16">
        <f t="shared" si="1"/>
        <v>1</v>
      </c>
      <c r="J38" s="92">
        <f t="shared" si="2"/>
        <v>7960</v>
      </c>
    </row>
    <row r="39" spans="1:4" ht="12.75" customHeight="1">
      <c r="A39" s="35">
        <v>24</v>
      </c>
      <c r="B39" t="s">
        <v>502</v>
      </c>
      <c r="C39" s="16" t="s">
        <v>18</v>
      </c>
      <c r="D39" s="41">
        <v>12872</v>
      </c>
    </row>
    <row r="40" spans="1:4" ht="12.75" customHeight="1">
      <c r="A40" s="35">
        <v>25</v>
      </c>
      <c r="B40" t="s">
        <v>406</v>
      </c>
      <c r="C40" s="16" t="s">
        <v>360</v>
      </c>
      <c r="D40" s="40">
        <v>12788</v>
      </c>
    </row>
    <row r="41" spans="1:4" ht="12.75" customHeight="1">
      <c r="A41" s="35">
        <v>26</v>
      </c>
      <c r="B41" t="s">
        <v>356</v>
      </c>
      <c r="C41" s="35" t="s">
        <v>209</v>
      </c>
      <c r="D41" s="41">
        <v>12621</v>
      </c>
    </row>
    <row r="42" spans="1:4" ht="12.75" customHeight="1">
      <c r="A42" s="35">
        <v>27</v>
      </c>
      <c r="B42" t="s">
        <v>315</v>
      </c>
      <c r="C42" s="16" t="s">
        <v>30</v>
      </c>
      <c r="D42" s="41">
        <v>12568</v>
      </c>
    </row>
    <row r="43" spans="1:4" ht="12.75" customHeight="1">
      <c r="A43" s="35">
        <v>28</v>
      </c>
      <c r="B43" s="28" t="s">
        <v>266</v>
      </c>
      <c r="C43" s="35" t="s">
        <v>122</v>
      </c>
      <c r="D43" s="40">
        <v>12500</v>
      </c>
    </row>
    <row r="44" spans="1:4" ht="12.75" customHeight="1">
      <c r="A44" s="35">
        <v>29</v>
      </c>
      <c r="B44" t="s">
        <v>45</v>
      </c>
      <c r="C44" s="35" t="s">
        <v>18</v>
      </c>
      <c r="D44" s="41">
        <v>12497</v>
      </c>
    </row>
    <row r="45" spans="1:4" ht="12.75" customHeight="1">
      <c r="A45" s="35">
        <v>30</v>
      </c>
      <c r="B45" t="s">
        <v>503</v>
      </c>
      <c r="C45" s="16" t="s">
        <v>69</v>
      </c>
      <c r="D45" s="41">
        <v>12391</v>
      </c>
    </row>
    <row r="46" spans="1:4" ht="12.75" customHeight="1">
      <c r="A46" s="35">
        <v>31</v>
      </c>
      <c r="B46" t="s">
        <v>745</v>
      </c>
      <c r="C46" s="16" t="s">
        <v>16</v>
      </c>
      <c r="D46" s="40">
        <v>12239</v>
      </c>
    </row>
    <row r="47" spans="1:4" ht="12.75" customHeight="1">
      <c r="A47" s="35">
        <v>32</v>
      </c>
      <c r="B47" t="s">
        <v>391</v>
      </c>
      <c r="C47" s="16" t="s">
        <v>209</v>
      </c>
      <c r="D47" s="41">
        <v>12172</v>
      </c>
    </row>
    <row r="48" spans="1:4" ht="12.75" customHeight="1">
      <c r="A48" s="35">
        <v>33</v>
      </c>
      <c r="B48" t="s">
        <v>475</v>
      </c>
      <c r="C48" s="16" t="s">
        <v>16</v>
      </c>
      <c r="D48" s="40">
        <v>12127</v>
      </c>
    </row>
    <row r="49" spans="1:4" ht="12.75" customHeight="1">
      <c r="A49" s="35">
        <v>34</v>
      </c>
      <c r="B49" t="s">
        <v>314</v>
      </c>
      <c r="C49" s="35" t="s">
        <v>62</v>
      </c>
      <c r="D49" s="40">
        <v>12109</v>
      </c>
    </row>
    <row r="50" spans="1:4" ht="12.75" customHeight="1">
      <c r="A50" s="35">
        <v>35</v>
      </c>
      <c r="B50" t="s">
        <v>168</v>
      </c>
      <c r="C50" s="16" t="s">
        <v>30</v>
      </c>
      <c r="D50" s="40">
        <v>11874</v>
      </c>
    </row>
    <row r="51" spans="1:4" ht="12.75" customHeight="1">
      <c r="A51" s="35">
        <v>36</v>
      </c>
      <c r="B51" t="s">
        <v>505</v>
      </c>
      <c r="C51" s="16" t="s">
        <v>397</v>
      </c>
      <c r="D51" s="40">
        <v>11840</v>
      </c>
    </row>
    <row r="52" spans="1:4" ht="12.75" customHeight="1">
      <c r="A52" s="35">
        <v>37</v>
      </c>
      <c r="B52" t="s">
        <v>327</v>
      </c>
      <c r="C52" s="16" t="s">
        <v>310</v>
      </c>
      <c r="D52" s="40">
        <v>11820</v>
      </c>
    </row>
    <row r="53" spans="1:4" ht="12.75" customHeight="1">
      <c r="A53" s="35">
        <v>38</v>
      </c>
      <c r="B53" t="s">
        <v>354</v>
      </c>
      <c r="C53" s="16" t="s">
        <v>64</v>
      </c>
      <c r="D53" s="40">
        <v>11718</v>
      </c>
    </row>
    <row r="54" spans="1:4" ht="12.75" customHeight="1">
      <c r="A54" s="35">
        <v>39</v>
      </c>
      <c r="B54" t="s">
        <v>203</v>
      </c>
      <c r="C54" s="35" t="s">
        <v>12</v>
      </c>
      <c r="D54" s="40">
        <v>11705</v>
      </c>
    </row>
    <row r="55" spans="1:4" ht="12.75" customHeight="1">
      <c r="A55" s="35">
        <v>40</v>
      </c>
      <c r="B55" t="s">
        <v>399</v>
      </c>
      <c r="C55" s="16" t="s">
        <v>209</v>
      </c>
      <c r="D55" s="41">
        <v>11512</v>
      </c>
    </row>
    <row r="56" spans="1:4" ht="12.75" customHeight="1">
      <c r="A56" s="35">
        <v>41</v>
      </c>
      <c r="B56" t="s">
        <v>506</v>
      </c>
      <c r="C56" s="16" t="s">
        <v>38</v>
      </c>
      <c r="D56" s="41">
        <v>11464</v>
      </c>
    </row>
    <row r="57" spans="1:4" ht="12.75" customHeight="1">
      <c r="A57" s="35">
        <v>42</v>
      </c>
      <c r="B57" t="s">
        <v>85</v>
      </c>
      <c r="C57" s="16" t="s">
        <v>40</v>
      </c>
      <c r="D57" s="41">
        <v>11278</v>
      </c>
    </row>
    <row r="58" spans="1:4" ht="12.75" customHeight="1">
      <c r="A58" s="35">
        <v>43</v>
      </c>
      <c r="B58" t="s">
        <v>507</v>
      </c>
      <c r="C58" s="16" t="s">
        <v>310</v>
      </c>
      <c r="D58" s="40">
        <v>11234</v>
      </c>
    </row>
    <row r="59" spans="1:4" ht="12.75" customHeight="1">
      <c r="A59" s="35">
        <v>44</v>
      </c>
      <c r="B59" t="s">
        <v>94</v>
      </c>
      <c r="C59" s="16" t="s">
        <v>78</v>
      </c>
      <c r="D59" s="40">
        <v>11097</v>
      </c>
    </row>
    <row r="60" spans="1:4" ht="12.75" customHeight="1">
      <c r="A60" s="35">
        <v>45</v>
      </c>
      <c r="B60" t="s">
        <v>508</v>
      </c>
      <c r="C60" s="16" t="s">
        <v>310</v>
      </c>
      <c r="D60" s="40">
        <v>11078</v>
      </c>
    </row>
    <row r="61" spans="1:4" ht="12.75" customHeight="1">
      <c r="A61" s="35">
        <v>46</v>
      </c>
      <c r="B61" t="s">
        <v>93</v>
      </c>
      <c r="C61" s="16" t="s">
        <v>16</v>
      </c>
      <c r="D61" s="40">
        <v>10885</v>
      </c>
    </row>
    <row r="62" spans="1:4" ht="12.75" customHeight="1">
      <c r="A62" s="35">
        <v>47</v>
      </c>
      <c r="B62" t="s">
        <v>59</v>
      </c>
      <c r="C62" s="16" t="s">
        <v>16</v>
      </c>
      <c r="D62" s="40">
        <v>10878</v>
      </c>
    </row>
    <row r="63" spans="1:4" ht="12.75" customHeight="1">
      <c r="A63" s="35">
        <v>48</v>
      </c>
      <c r="B63" t="s">
        <v>92</v>
      </c>
      <c r="C63" s="16" t="s">
        <v>34</v>
      </c>
      <c r="D63" s="40">
        <v>10845</v>
      </c>
    </row>
    <row r="64" spans="1:4" ht="12.75" customHeight="1">
      <c r="A64" s="35">
        <v>49</v>
      </c>
      <c r="B64" t="s">
        <v>509</v>
      </c>
      <c r="C64" s="16" t="s">
        <v>64</v>
      </c>
      <c r="D64" s="40">
        <v>10834</v>
      </c>
    </row>
    <row r="65" spans="1:4" ht="12.75" customHeight="1">
      <c r="A65" s="35">
        <v>50</v>
      </c>
      <c r="B65" s="28" t="s">
        <v>66</v>
      </c>
      <c r="C65" s="35" t="s">
        <v>23</v>
      </c>
      <c r="D65" s="41">
        <v>10751</v>
      </c>
    </row>
    <row r="66" spans="1:4" ht="12.75" customHeight="1">
      <c r="A66" s="35">
        <v>51</v>
      </c>
      <c r="B66" t="s">
        <v>394</v>
      </c>
      <c r="C66" s="16" t="s">
        <v>34</v>
      </c>
      <c r="D66" s="40">
        <v>10660</v>
      </c>
    </row>
    <row r="67" spans="1:4" ht="12.75" customHeight="1">
      <c r="A67" s="35">
        <v>52</v>
      </c>
      <c r="B67" t="s">
        <v>229</v>
      </c>
      <c r="C67" s="35" t="s">
        <v>36</v>
      </c>
      <c r="D67" s="41">
        <v>10653</v>
      </c>
    </row>
    <row r="68" spans="1:4" ht="12.75" customHeight="1">
      <c r="A68" s="35">
        <v>53</v>
      </c>
      <c r="B68" t="s">
        <v>457</v>
      </c>
      <c r="C68" s="16" t="s">
        <v>36</v>
      </c>
      <c r="D68" s="41">
        <v>10611</v>
      </c>
    </row>
    <row r="69" spans="1:4" ht="12.75" customHeight="1">
      <c r="A69" s="35">
        <v>54</v>
      </c>
      <c r="B69" t="s">
        <v>127</v>
      </c>
      <c r="C69" s="16" t="s">
        <v>64</v>
      </c>
      <c r="D69" s="40">
        <v>10513</v>
      </c>
    </row>
    <row r="70" spans="1:4" ht="12.75" customHeight="1">
      <c r="A70" s="35">
        <v>55</v>
      </c>
      <c r="B70" s="48" t="s">
        <v>510</v>
      </c>
      <c r="C70" s="16" t="s">
        <v>312</v>
      </c>
      <c r="D70" s="40">
        <v>10490</v>
      </c>
    </row>
    <row r="71" spans="1:4" ht="12.75" customHeight="1">
      <c r="A71" s="35">
        <v>56</v>
      </c>
      <c r="B71" s="28" t="s">
        <v>269</v>
      </c>
      <c r="C71" s="35" t="s">
        <v>12</v>
      </c>
      <c r="D71" s="40">
        <v>10477</v>
      </c>
    </row>
    <row r="72" spans="1:4" ht="12.75" customHeight="1">
      <c r="A72" s="35">
        <v>57</v>
      </c>
      <c r="B72" s="28" t="s">
        <v>364</v>
      </c>
      <c r="C72" s="35" t="s">
        <v>23</v>
      </c>
      <c r="D72" s="41">
        <v>10374</v>
      </c>
    </row>
    <row r="73" spans="1:4" ht="12.75" customHeight="1">
      <c r="A73" s="35">
        <v>58</v>
      </c>
      <c r="B73" t="s">
        <v>412</v>
      </c>
      <c r="C73" s="16" t="s">
        <v>305</v>
      </c>
      <c r="D73" s="40">
        <v>10360</v>
      </c>
    </row>
    <row r="74" spans="1:4" ht="12.75" customHeight="1">
      <c r="A74" s="35">
        <v>59</v>
      </c>
      <c r="B74" t="s">
        <v>468</v>
      </c>
      <c r="C74" s="16" t="s">
        <v>34</v>
      </c>
      <c r="D74" s="40">
        <v>10335</v>
      </c>
    </row>
    <row r="75" spans="1:4" ht="12.75" customHeight="1">
      <c r="A75" s="35">
        <v>60</v>
      </c>
      <c r="B75" t="s">
        <v>318</v>
      </c>
      <c r="C75" s="16" t="s">
        <v>38</v>
      </c>
      <c r="D75" s="16">
        <v>10315</v>
      </c>
    </row>
    <row r="76" spans="1:4" ht="12.75" customHeight="1">
      <c r="A76" s="35">
        <v>61</v>
      </c>
      <c r="B76" t="s">
        <v>511</v>
      </c>
      <c r="C76" s="16" t="s">
        <v>23</v>
      </c>
      <c r="D76" s="16">
        <v>10226</v>
      </c>
    </row>
    <row r="77" spans="1:4" ht="12.75" customHeight="1">
      <c r="A77" s="35">
        <v>62</v>
      </c>
      <c r="B77" t="s">
        <v>273</v>
      </c>
      <c r="C77" s="16" t="s">
        <v>64</v>
      </c>
      <c r="D77" s="40">
        <v>10205</v>
      </c>
    </row>
    <row r="78" spans="1:4" ht="12.75" customHeight="1">
      <c r="A78" s="35">
        <v>63</v>
      </c>
      <c r="B78" s="28" t="s">
        <v>219</v>
      </c>
      <c r="C78" s="35" t="s">
        <v>62</v>
      </c>
      <c r="D78" s="40">
        <v>10129</v>
      </c>
    </row>
    <row r="79" spans="1:4" ht="12.75" customHeight="1">
      <c r="A79" s="35">
        <v>64</v>
      </c>
      <c r="B79" t="s">
        <v>512</v>
      </c>
      <c r="C79" s="16" t="s">
        <v>36</v>
      </c>
      <c r="D79" s="41">
        <v>10123</v>
      </c>
    </row>
    <row r="80" spans="1:4" ht="12.75" customHeight="1">
      <c r="A80" s="35">
        <v>65</v>
      </c>
      <c r="B80" t="s">
        <v>128</v>
      </c>
      <c r="C80" s="16" t="s">
        <v>78</v>
      </c>
      <c r="D80" s="40">
        <v>10102</v>
      </c>
    </row>
    <row r="81" spans="1:4" ht="12.75" customHeight="1">
      <c r="A81" s="35">
        <v>66</v>
      </c>
      <c r="B81" t="s">
        <v>513</v>
      </c>
      <c r="C81" s="16" t="s">
        <v>305</v>
      </c>
      <c r="D81" s="40">
        <v>10081</v>
      </c>
    </row>
    <row r="82" spans="1:4" ht="12.75" customHeight="1">
      <c r="A82" s="35">
        <v>67</v>
      </c>
      <c r="B82" t="s">
        <v>470</v>
      </c>
      <c r="C82" s="16" t="s">
        <v>397</v>
      </c>
      <c r="D82" s="40">
        <v>9684</v>
      </c>
    </row>
    <row r="83" spans="1:4" ht="12.75" customHeight="1">
      <c r="A83" s="35">
        <v>68</v>
      </c>
      <c r="B83" t="s">
        <v>466</v>
      </c>
      <c r="C83" s="16" t="s">
        <v>62</v>
      </c>
      <c r="D83" s="40">
        <v>9415</v>
      </c>
    </row>
    <row r="84" spans="1:4" ht="12.75" customHeight="1">
      <c r="A84" s="35">
        <v>69</v>
      </c>
      <c r="B84" t="s">
        <v>514</v>
      </c>
      <c r="C84" s="16" t="s">
        <v>30</v>
      </c>
      <c r="D84" s="40">
        <v>9242</v>
      </c>
    </row>
    <row r="85" spans="1:6" ht="12.75" customHeight="1">
      <c r="A85" s="35">
        <v>70</v>
      </c>
      <c r="B85" t="s">
        <v>373</v>
      </c>
      <c r="C85" s="16" t="s">
        <v>360</v>
      </c>
      <c r="D85" s="40">
        <v>9135</v>
      </c>
      <c r="E85" s="23"/>
      <c r="F85" s="23"/>
    </row>
    <row r="86" spans="1:4" ht="12.75" customHeight="1">
      <c r="A86" s="35">
        <v>71</v>
      </c>
      <c r="B86" t="s">
        <v>403</v>
      </c>
      <c r="C86" s="16" t="s">
        <v>312</v>
      </c>
      <c r="D86" s="40">
        <v>9088</v>
      </c>
    </row>
    <row r="87" spans="1:4" ht="12.75" customHeight="1">
      <c r="A87" s="35">
        <v>72</v>
      </c>
      <c r="B87" t="s">
        <v>515</v>
      </c>
      <c r="C87" s="16" t="s">
        <v>36</v>
      </c>
      <c r="D87" s="41">
        <v>8905</v>
      </c>
    </row>
    <row r="88" spans="1:4" ht="12.75" customHeight="1">
      <c r="A88" s="35">
        <v>73</v>
      </c>
      <c r="B88" t="s">
        <v>516</v>
      </c>
      <c r="C88" s="16" t="s">
        <v>122</v>
      </c>
      <c r="D88" s="40">
        <v>8838</v>
      </c>
    </row>
    <row r="89" spans="1:4" ht="12.75" customHeight="1">
      <c r="A89" s="35">
        <v>74</v>
      </c>
      <c r="B89" t="s">
        <v>410</v>
      </c>
      <c r="C89" s="16" t="s">
        <v>395</v>
      </c>
      <c r="D89" s="40">
        <v>8672</v>
      </c>
    </row>
    <row r="90" spans="1:4" ht="12.75" customHeight="1">
      <c r="A90" s="35">
        <v>75</v>
      </c>
      <c r="B90" t="s">
        <v>965</v>
      </c>
      <c r="C90" s="16" t="s">
        <v>78</v>
      </c>
      <c r="D90" s="40">
        <v>8188</v>
      </c>
    </row>
    <row r="91" spans="1:4" ht="12.75" customHeight="1">
      <c r="A91" s="35">
        <v>76</v>
      </c>
      <c r="B91" t="s">
        <v>517</v>
      </c>
      <c r="C91" s="16" t="s">
        <v>504</v>
      </c>
      <c r="D91" s="40">
        <v>7960</v>
      </c>
    </row>
    <row r="92" spans="1:4" ht="12.75" customHeight="1">
      <c r="A92" s="35">
        <v>77</v>
      </c>
      <c r="B92" t="s">
        <v>329</v>
      </c>
      <c r="C92" s="16" t="s">
        <v>312</v>
      </c>
      <c r="D92" s="40">
        <v>7842</v>
      </c>
    </row>
    <row r="93" spans="1:4" ht="12.75" customHeight="1">
      <c r="A93" s="35">
        <v>78</v>
      </c>
      <c r="B93" s="23" t="s">
        <v>518</v>
      </c>
      <c r="C93" s="16" t="s">
        <v>122</v>
      </c>
      <c r="D93" s="40">
        <v>7707</v>
      </c>
    </row>
    <row r="94" spans="1:4" ht="12.75" customHeight="1">
      <c r="A94" s="35">
        <v>79</v>
      </c>
      <c r="B94" t="s">
        <v>519</v>
      </c>
      <c r="C94" s="16" t="s">
        <v>40</v>
      </c>
      <c r="D94" s="41">
        <v>5333</v>
      </c>
    </row>
    <row r="95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8.7109375" style="0" customWidth="1"/>
    <col min="3" max="3" width="5.421875" style="16" bestFit="1" customWidth="1"/>
    <col min="4" max="4" width="9.421875" style="16" bestFit="1" customWidth="1"/>
    <col min="5" max="6" width="8.7109375" style="0" customWidth="1"/>
    <col min="7" max="7" width="7.7109375" style="0" bestFit="1" customWidth="1"/>
    <col min="8" max="8" width="13.8515625" style="36" bestFit="1" customWidth="1"/>
    <col min="9" max="15" width="11.421875" style="0" customWidth="1"/>
  </cols>
  <sheetData>
    <row r="1" spans="1:9" ht="21" customHeight="1">
      <c r="A1" s="2" t="s">
        <v>520</v>
      </c>
      <c r="B1" s="3"/>
      <c r="E1" s="3"/>
      <c r="F1" s="3"/>
      <c r="G1" s="3"/>
      <c r="H1" s="52"/>
      <c r="I1" s="3"/>
    </row>
    <row r="2" spans="1:9" ht="12.75" customHeight="1">
      <c r="A2" s="2" t="s">
        <v>521</v>
      </c>
      <c r="B2" s="37"/>
      <c r="C2" s="26"/>
      <c r="D2" s="26"/>
      <c r="E2" s="37"/>
      <c r="F2" s="92" t="s">
        <v>905</v>
      </c>
      <c r="G2" s="17" t="s">
        <v>489</v>
      </c>
      <c r="H2" s="17" t="s">
        <v>2</v>
      </c>
      <c r="I2" s="53" t="s">
        <v>145</v>
      </c>
    </row>
    <row r="3" spans="1:9" ht="12.75" customHeight="1">
      <c r="A3" s="17"/>
      <c r="B3" s="37"/>
      <c r="C3" s="25"/>
      <c r="D3" s="26"/>
      <c r="E3" s="37"/>
      <c r="F3" s="92" t="s">
        <v>906</v>
      </c>
      <c r="G3" s="17" t="s">
        <v>522</v>
      </c>
      <c r="H3" s="17" t="s">
        <v>523</v>
      </c>
      <c r="I3" s="53" t="s">
        <v>524</v>
      </c>
    </row>
    <row r="4" spans="1:9" ht="12.75" customHeight="1">
      <c r="A4" s="37" t="s">
        <v>525</v>
      </c>
      <c r="B4" s="37"/>
      <c r="C4" s="26">
        <v>68</v>
      </c>
      <c r="D4" s="16" t="s">
        <v>907</v>
      </c>
      <c r="E4" s="37"/>
      <c r="F4" s="92" t="s">
        <v>910</v>
      </c>
      <c r="G4" s="17" t="s">
        <v>494</v>
      </c>
      <c r="H4" s="17" t="s">
        <v>341</v>
      </c>
      <c r="I4" s="53" t="s">
        <v>526</v>
      </c>
    </row>
    <row r="5" spans="1:9" ht="12.75" customHeight="1">
      <c r="A5" s="17"/>
      <c r="B5" s="17"/>
      <c r="C5" s="26">
        <v>21</v>
      </c>
      <c r="D5" s="16" t="s">
        <v>908</v>
      </c>
      <c r="E5" s="17"/>
      <c r="F5" s="92" t="s">
        <v>911</v>
      </c>
      <c r="G5" s="17" t="s">
        <v>497</v>
      </c>
      <c r="H5" s="17" t="s">
        <v>153</v>
      </c>
      <c r="I5" s="53" t="s">
        <v>243</v>
      </c>
    </row>
    <row r="6" spans="1:9" ht="12.75" customHeight="1">
      <c r="A6" s="37"/>
      <c r="B6" s="17"/>
      <c r="C6" s="26">
        <v>9</v>
      </c>
      <c r="D6" s="22" t="s">
        <v>909</v>
      </c>
      <c r="E6" s="17"/>
      <c r="F6" s="92" t="s">
        <v>912</v>
      </c>
      <c r="G6" s="17" t="s">
        <v>527</v>
      </c>
      <c r="H6" s="17" t="s">
        <v>528</v>
      </c>
      <c r="I6" s="53" t="s">
        <v>529</v>
      </c>
    </row>
    <row r="7" spans="3:9" ht="12.75" customHeight="1">
      <c r="C7" s="16">
        <v>24</v>
      </c>
      <c r="D7" s="16" t="s">
        <v>976</v>
      </c>
      <c r="E7" s="17"/>
      <c r="F7" s="92" t="s">
        <v>913</v>
      </c>
      <c r="G7" s="17" t="s">
        <v>530</v>
      </c>
      <c r="H7" s="17" t="s">
        <v>260</v>
      </c>
      <c r="I7" s="53" t="s">
        <v>38</v>
      </c>
    </row>
    <row r="8" spans="5:9" ht="12.75" customHeight="1">
      <c r="E8" s="17"/>
      <c r="F8" s="92" t="s">
        <v>914</v>
      </c>
      <c r="G8" s="17" t="s">
        <v>531</v>
      </c>
      <c r="H8" s="17" t="s">
        <v>297</v>
      </c>
      <c r="I8" s="53" t="s">
        <v>532</v>
      </c>
    </row>
    <row r="9" spans="5:9" ht="12.75" customHeight="1">
      <c r="E9" s="17"/>
      <c r="F9" s="92" t="s">
        <v>925</v>
      </c>
      <c r="G9" s="17" t="s">
        <v>533</v>
      </c>
      <c r="H9" s="17" t="s">
        <v>299</v>
      </c>
      <c r="I9" s="54" t="s">
        <v>534</v>
      </c>
    </row>
    <row r="10" spans="5:9" ht="12.75" customHeight="1">
      <c r="E10" s="17"/>
      <c r="F10" s="92" t="s">
        <v>926</v>
      </c>
      <c r="G10" s="17" t="s">
        <v>535</v>
      </c>
      <c r="H10" s="17" t="s">
        <v>536</v>
      </c>
      <c r="I10" s="55" t="s">
        <v>537</v>
      </c>
    </row>
    <row r="11" spans="5:8" ht="12.75" customHeight="1">
      <c r="E11" s="17"/>
      <c r="F11" s="17"/>
      <c r="G11" s="17"/>
      <c r="H11" s="55"/>
    </row>
    <row r="12" ht="13.5" customHeight="1"/>
    <row r="13" ht="12.75" customHeight="1"/>
    <row r="14" ht="12.75" customHeight="1">
      <c r="F14" s="6"/>
    </row>
    <row r="15" spans="1:10" ht="12.75" customHeight="1">
      <c r="A15" s="38" t="s">
        <v>7</v>
      </c>
      <c r="B15" s="39" t="s">
        <v>8</v>
      </c>
      <c r="C15" s="38" t="s">
        <v>9</v>
      </c>
      <c r="D15" s="5" t="s">
        <v>10</v>
      </c>
      <c r="F15" s="38" t="s">
        <v>902</v>
      </c>
      <c r="G15" s="38" t="s">
        <v>9</v>
      </c>
      <c r="H15" s="5" t="s">
        <v>24</v>
      </c>
      <c r="I15" s="5" t="s">
        <v>539</v>
      </c>
      <c r="J15" s="91" t="s">
        <v>903</v>
      </c>
    </row>
    <row r="16" spans="1:11" ht="12.75" customHeight="1">
      <c r="A16" s="7">
        <v>1</v>
      </c>
      <c r="B16" s="8" t="s">
        <v>161</v>
      </c>
      <c r="C16" s="9" t="s">
        <v>30</v>
      </c>
      <c r="D16" s="40">
        <v>16913</v>
      </c>
      <c r="F16" s="26">
        <v>1</v>
      </c>
      <c r="G16" s="56" t="s">
        <v>36</v>
      </c>
      <c r="H16" s="18">
        <f>J16/I16/$C$5</f>
        <v>695.9285714285714</v>
      </c>
      <c r="I16" s="16">
        <f>COUNTIF($C$16:$D$150,G16)</f>
        <v>2</v>
      </c>
      <c r="J16" s="92">
        <f>SUMIF($C$16:$D$146,G16,$D$16:$D$146)</f>
        <v>29229</v>
      </c>
      <c r="K16" s="40"/>
    </row>
    <row r="17" spans="1:12" ht="12.75" customHeight="1">
      <c r="A17" s="10">
        <v>2</v>
      </c>
      <c r="B17" s="11" t="s">
        <v>266</v>
      </c>
      <c r="C17" s="12" t="s">
        <v>122</v>
      </c>
      <c r="D17" s="40">
        <v>16909</v>
      </c>
      <c r="F17" s="26">
        <v>2</v>
      </c>
      <c r="G17" s="56" t="s">
        <v>310</v>
      </c>
      <c r="H17" s="18">
        <f aca="true" t="shared" si="0" ref="H17:H39">J17/I17/$C$5</f>
        <v>676.6507936507936</v>
      </c>
      <c r="I17" s="16">
        <f aca="true" t="shared" si="1" ref="I17:I39">COUNTIF($C$16:$D$150,G17)</f>
        <v>3</v>
      </c>
      <c r="J17" s="92">
        <f aca="true" t="shared" si="2" ref="J17:J39">SUMIF($C$16:$D$146,G17,$D$16:$D$146)</f>
        <v>42629</v>
      </c>
      <c r="K17" s="40"/>
      <c r="L17" s="40"/>
    </row>
    <row r="18" spans="1:13" ht="12.75" customHeight="1">
      <c r="A18" s="13">
        <v>3</v>
      </c>
      <c r="B18" s="14" t="s">
        <v>229</v>
      </c>
      <c r="C18" s="15" t="s">
        <v>36</v>
      </c>
      <c r="D18" s="40">
        <v>15765</v>
      </c>
      <c r="F18" s="26">
        <v>3</v>
      </c>
      <c r="G18" s="56" t="s">
        <v>23</v>
      </c>
      <c r="H18" s="18">
        <f t="shared" si="0"/>
        <v>674.797619047619</v>
      </c>
      <c r="I18" s="16">
        <f t="shared" si="1"/>
        <v>4</v>
      </c>
      <c r="J18" s="92">
        <f t="shared" si="2"/>
        <v>56683</v>
      </c>
      <c r="K18" s="40"/>
      <c r="L18" s="40"/>
      <c r="M18" s="40"/>
    </row>
    <row r="19" spans="1:15" ht="12.75" customHeight="1">
      <c r="A19" s="35">
        <v>4</v>
      </c>
      <c r="B19" s="48" t="s">
        <v>508</v>
      </c>
      <c r="C19" s="56" t="s">
        <v>310</v>
      </c>
      <c r="D19" s="40">
        <v>15192</v>
      </c>
      <c r="F19" s="26">
        <v>4</v>
      </c>
      <c r="G19" s="56" t="s">
        <v>30</v>
      </c>
      <c r="H19" s="18">
        <f t="shared" si="0"/>
        <v>629.8412698412698</v>
      </c>
      <c r="I19" s="16">
        <f t="shared" si="1"/>
        <v>6</v>
      </c>
      <c r="J19" s="92">
        <f t="shared" si="2"/>
        <v>79360</v>
      </c>
      <c r="K19" s="40"/>
      <c r="L19" s="40"/>
      <c r="M19" s="40"/>
      <c r="N19" s="40"/>
      <c r="O19" s="40"/>
    </row>
    <row r="20" spans="1:11" ht="12.75" customHeight="1">
      <c r="A20" s="35">
        <v>5</v>
      </c>
      <c r="B20" s="48" t="s">
        <v>402</v>
      </c>
      <c r="C20" s="56" t="s">
        <v>16</v>
      </c>
      <c r="D20" s="40">
        <v>15035</v>
      </c>
      <c r="F20" s="26">
        <v>5</v>
      </c>
      <c r="G20" s="56" t="s">
        <v>360</v>
      </c>
      <c r="H20" s="18">
        <f t="shared" si="0"/>
        <v>619.6904761904761</v>
      </c>
      <c r="I20" s="16">
        <f t="shared" si="1"/>
        <v>2</v>
      </c>
      <c r="J20" s="92">
        <f t="shared" si="2"/>
        <v>26027</v>
      </c>
      <c r="K20" s="40"/>
    </row>
    <row r="21" spans="1:12" ht="12.75" customHeight="1">
      <c r="A21" s="35">
        <v>6</v>
      </c>
      <c r="B21" s="48" t="s">
        <v>58</v>
      </c>
      <c r="C21" s="56" t="s">
        <v>12</v>
      </c>
      <c r="D21" s="40">
        <v>15006</v>
      </c>
      <c r="F21" s="26">
        <v>6</v>
      </c>
      <c r="G21" s="56" t="s">
        <v>122</v>
      </c>
      <c r="H21" s="18">
        <f t="shared" si="0"/>
        <v>589.8095238095239</v>
      </c>
      <c r="I21" s="16">
        <f t="shared" si="1"/>
        <v>3</v>
      </c>
      <c r="J21" s="92">
        <f t="shared" si="2"/>
        <v>37158</v>
      </c>
      <c r="K21" s="40"/>
      <c r="L21" s="40"/>
    </row>
    <row r="22" spans="1:12" ht="12.75" customHeight="1">
      <c r="A22" s="35">
        <v>7</v>
      </c>
      <c r="B22" s="48" t="s">
        <v>538</v>
      </c>
      <c r="C22" s="56" t="s">
        <v>23</v>
      </c>
      <c r="D22" s="40">
        <v>14876</v>
      </c>
      <c r="F22" s="26">
        <v>7</v>
      </c>
      <c r="G22" s="56" t="s">
        <v>38</v>
      </c>
      <c r="H22" s="18">
        <f t="shared" si="0"/>
        <v>587.1746031746031</v>
      </c>
      <c r="I22" s="16">
        <f t="shared" si="1"/>
        <v>3</v>
      </c>
      <c r="J22" s="92">
        <f t="shared" si="2"/>
        <v>36992</v>
      </c>
      <c r="K22" s="40"/>
      <c r="L22" s="40"/>
    </row>
    <row r="23" spans="1:13" ht="12.75" customHeight="1">
      <c r="A23" s="35">
        <v>8</v>
      </c>
      <c r="B23" s="48" t="s">
        <v>90</v>
      </c>
      <c r="C23" s="56" t="s">
        <v>23</v>
      </c>
      <c r="D23" s="40">
        <v>14774</v>
      </c>
      <c r="F23" s="26">
        <v>8</v>
      </c>
      <c r="G23" s="56" t="s">
        <v>209</v>
      </c>
      <c r="H23" s="18">
        <f t="shared" si="0"/>
        <v>568.547619047619</v>
      </c>
      <c r="I23" s="16">
        <f t="shared" si="1"/>
        <v>4</v>
      </c>
      <c r="J23" s="92">
        <f t="shared" si="2"/>
        <v>47758</v>
      </c>
      <c r="K23" s="40"/>
      <c r="L23" s="40"/>
      <c r="M23" s="40"/>
    </row>
    <row r="24" spans="1:13" ht="12.75" customHeight="1">
      <c r="A24" s="35">
        <v>9</v>
      </c>
      <c r="B24" s="48" t="s">
        <v>507</v>
      </c>
      <c r="C24" s="56" t="s">
        <v>310</v>
      </c>
      <c r="D24" s="40">
        <v>14664</v>
      </c>
      <c r="F24" s="26">
        <v>9</v>
      </c>
      <c r="G24" s="56" t="s">
        <v>16</v>
      </c>
      <c r="H24" s="18">
        <f t="shared" si="0"/>
        <v>561.1547619047619</v>
      </c>
      <c r="I24" s="16">
        <f t="shared" si="1"/>
        <v>4</v>
      </c>
      <c r="J24" s="92">
        <f t="shared" si="2"/>
        <v>47137</v>
      </c>
      <c r="K24" s="40"/>
      <c r="L24" s="40"/>
      <c r="M24" s="40"/>
    </row>
    <row r="25" spans="1:13" ht="12.75" customHeight="1">
      <c r="A25" s="35">
        <v>10</v>
      </c>
      <c r="B25" s="48" t="s">
        <v>540</v>
      </c>
      <c r="C25" s="56" t="s">
        <v>30</v>
      </c>
      <c r="D25" s="40">
        <v>14408</v>
      </c>
      <c r="F25" s="26">
        <v>10</v>
      </c>
      <c r="G25" s="56" t="s">
        <v>69</v>
      </c>
      <c r="H25" s="18">
        <f t="shared" si="0"/>
        <v>558.797619047619</v>
      </c>
      <c r="I25" s="16">
        <f t="shared" si="1"/>
        <v>4</v>
      </c>
      <c r="J25" s="92">
        <f t="shared" si="2"/>
        <v>46939</v>
      </c>
      <c r="K25" s="40"/>
      <c r="L25" s="40"/>
      <c r="M25" s="40"/>
    </row>
    <row r="26" spans="1:12" ht="12.75" customHeight="1">
      <c r="A26" s="35">
        <v>11</v>
      </c>
      <c r="B26" s="48" t="s">
        <v>351</v>
      </c>
      <c r="C26" s="56" t="s">
        <v>122</v>
      </c>
      <c r="D26" s="40">
        <v>14296</v>
      </c>
      <c r="F26" s="26">
        <v>11</v>
      </c>
      <c r="G26" s="56" t="s">
        <v>62</v>
      </c>
      <c r="H26" s="18">
        <f t="shared" si="0"/>
        <v>540.5079365079365</v>
      </c>
      <c r="I26" s="16">
        <f t="shared" si="1"/>
        <v>3</v>
      </c>
      <c r="J26" s="92">
        <f t="shared" si="2"/>
        <v>34052</v>
      </c>
      <c r="K26" s="40"/>
      <c r="L26" s="40"/>
    </row>
    <row r="27" spans="1:11" ht="12.75" customHeight="1">
      <c r="A27" s="35">
        <v>12</v>
      </c>
      <c r="B27" t="s">
        <v>968</v>
      </c>
      <c r="C27" s="56" t="s">
        <v>69</v>
      </c>
      <c r="D27" s="40">
        <v>14131</v>
      </c>
      <c r="F27" s="26">
        <v>12</v>
      </c>
      <c r="G27" s="56" t="s">
        <v>305</v>
      </c>
      <c r="H27" s="18">
        <f t="shared" si="0"/>
        <v>498.73809523809524</v>
      </c>
      <c r="I27" s="16">
        <f t="shared" si="1"/>
        <v>2</v>
      </c>
      <c r="J27" s="92">
        <f t="shared" si="2"/>
        <v>20947</v>
      </c>
      <c r="K27" s="40"/>
    </row>
    <row r="28" spans="1:13" ht="12.75" customHeight="1">
      <c r="A28" s="35">
        <v>13</v>
      </c>
      <c r="B28" s="48" t="s">
        <v>541</v>
      </c>
      <c r="C28" s="56" t="s">
        <v>23</v>
      </c>
      <c r="D28" s="40">
        <v>14082</v>
      </c>
      <c r="F28" s="26">
        <v>13</v>
      </c>
      <c r="G28" s="56" t="s">
        <v>12</v>
      </c>
      <c r="H28" s="18">
        <f t="shared" si="0"/>
        <v>497.2142857142857</v>
      </c>
      <c r="I28" s="16">
        <f t="shared" si="1"/>
        <v>4</v>
      </c>
      <c r="J28" s="92">
        <f t="shared" si="2"/>
        <v>41766</v>
      </c>
      <c r="K28" s="40"/>
      <c r="L28" s="40"/>
      <c r="M28" s="40"/>
    </row>
    <row r="29" spans="1:11" ht="12.75" customHeight="1">
      <c r="A29" s="35">
        <v>14</v>
      </c>
      <c r="B29" s="48" t="s">
        <v>410</v>
      </c>
      <c r="C29" s="56" t="s">
        <v>395</v>
      </c>
      <c r="D29" s="40">
        <v>14004</v>
      </c>
      <c r="F29" s="26">
        <v>14</v>
      </c>
      <c r="G29" s="56" t="s">
        <v>64</v>
      </c>
      <c r="H29" s="18">
        <f t="shared" si="0"/>
        <v>496.7857142857143</v>
      </c>
      <c r="I29" s="16">
        <f t="shared" si="1"/>
        <v>2</v>
      </c>
      <c r="J29" s="92">
        <f t="shared" si="2"/>
        <v>20865</v>
      </c>
      <c r="K29" s="40"/>
    </row>
    <row r="30" spans="1:11" ht="12.75" customHeight="1">
      <c r="A30" s="35">
        <v>15</v>
      </c>
      <c r="B30" s="48" t="s">
        <v>506</v>
      </c>
      <c r="C30" s="56" t="s">
        <v>38</v>
      </c>
      <c r="D30" s="40">
        <v>13971</v>
      </c>
      <c r="F30" s="26">
        <v>15</v>
      </c>
      <c r="G30" s="56" t="s">
        <v>395</v>
      </c>
      <c r="H30" s="18">
        <f t="shared" si="0"/>
        <v>495.73809523809524</v>
      </c>
      <c r="I30" s="16">
        <f t="shared" si="1"/>
        <v>2</v>
      </c>
      <c r="J30" s="92">
        <f t="shared" si="2"/>
        <v>20821</v>
      </c>
      <c r="K30" s="40"/>
    </row>
    <row r="31" spans="1:14" ht="12.75" customHeight="1">
      <c r="A31" s="35">
        <v>16</v>
      </c>
      <c r="B31" s="48" t="s">
        <v>391</v>
      </c>
      <c r="C31" s="56" t="s">
        <v>209</v>
      </c>
      <c r="D31" s="40">
        <v>13764</v>
      </c>
      <c r="F31" s="26">
        <v>16</v>
      </c>
      <c r="G31" s="56" t="s">
        <v>18</v>
      </c>
      <c r="H31" s="18">
        <f t="shared" si="0"/>
        <v>482.85714285714283</v>
      </c>
      <c r="I31" s="16">
        <f t="shared" si="1"/>
        <v>5</v>
      </c>
      <c r="J31" s="92">
        <f t="shared" si="2"/>
        <v>50700</v>
      </c>
      <c r="K31" s="40"/>
      <c r="L31" s="40"/>
      <c r="M31" s="40"/>
      <c r="N31" s="40"/>
    </row>
    <row r="32" spans="1:11" ht="12.75" customHeight="1">
      <c r="A32" s="35">
        <v>17</v>
      </c>
      <c r="B32" s="48" t="s">
        <v>542</v>
      </c>
      <c r="C32" s="56" t="s">
        <v>36</v>
      </c>
      <c r="D32" s="40">
        <v>13464</v>
      </c>
      <c r="F32" s="26">
        <v>17</v>
      </c>
      <c r="G32" s="56" t="s">
        <v>40</v>
      </c>
      <c r="H32" s="18">
        <f t="shared" si="0"/>
        <v>447.1190476190476</v>
      </c>
      <c r="I32" s="16">
        <f t="shared" si="1"/>
        <v>2</v>
      </c>
      <c r="J32" s="92">
        <f t="shared" si="2"/>
        <v>18779</v>
      </c>
      <c r="K32" s="40"/>
    </row>
    <row r="33" spans="1:12" ht="12.75" customHeight="1">
      <c r="A33" s="35">
        <v>18</v>
      </c>
      <c r="B33" s="48" t="s">
        <v>543</v>
      </c>
      <c r="C33" s="56" t="s">
        <v>360</v>
      </c>
      <c r="D33" s="40">
        <v>13201</v>
      </c>
      <c r="F33" s="26">
        <v>18</v>
      </c>
      <c r="G33" s="16" t="s">
        <v>20</v>
      </c>
      <c r="H33" s="18">
        <f t="shared" si="0"/>
        <v>394.23809523809524</v>
      </c>
      <c r="I33" s="16">
        <f t="shared" si="1"/>
        <v>3</v>
      </c>
      <c r="J33" s="92">
        <f t="shared" si="2"/>
        <v>24837</v>
      </c>
      <c r="K33" s="40"/>
      <c r="L33" s="40"/>
    </row>
    <row r="34" spans="1:11" ht="12.75" customHeight="1">
      <c r="A34" s="35">
        <v>19</v>
      </c>
      <c r="B34" s="48" t="s">
        <v>500</v>
      </c>
      <c r="C34" s="56" t="s">
        <v>30</v>
      </c>
      <c r="D34" s="40">
        <v>13053</v>
      </c>
      <c r="F34" s="26">
        <v>19</v>
      </c>
      <c r="G34" s="56" t="s">
        <v>34</v>
      </c>
      <c r="H34" s="18">
        <f t="shared" si="0"/>
        <v>389.6904761904762</v>
      </c>
      <c r="I34" s="16">
        <f t="shared" si="1"/>
        <v>2</v>
      </c>
      <c r="J34" s="92">
        <f t="shared" si="2"/>
        <v>16367</v>
      </c>
      <c r="K34" s="40"/>
    </row>
    <row r="35" spans="1:11" ht="12.75" customHeight="1">
      <c r="A35" s="35">
        <v>20</v>
      </c>
      <c r="B35" s="48" t="s">
        <v>364</v>
      </c>
      <c r="C35" s="56" t="s">
        <v>23</v>
      </c>
      <c r="D35" s="40">
        <v>12951</v>
      </c>
      <c r="F35" s="26">
        <v>20</v>
      </c>
      <c r="G35" s="56" t="s">
        <v>78</v>
      </c>
      <c r="H35" s="18">
        <f t="shared" si="0"/>
        <v>379.26190476190476</v>
      </c>
      <c r="I35" s="16">
        <f t="shared" si="1"/>
        <v>2</v>
      </c>
      <c r="J35" s="92">
        <f t="shared" si="2"/>
        <v>15929</v>
      </c>
      <c r="K35" s="40"/>
    </row>
    <row r="36" spans="1:11" ht="12.75" customHeight="1">
      <c r="A36" s="35">
        <v>21</v>
      </c>
      <c r="B36" s="48" t="s">
        <v>217</v>
      </c>
      <c r="C36" s="56" t="s">
        <v>38</v>
      </c>
      <c r="D36" s="40">
        <v>12944</v>
      </c>
      <c r="F36" s="26">
        <v>21</v>
      </c>
      <c r="G36" s="56" t="s">
        <v>312</v>
      </c>
      <c r="H36" s="18">
        <f t="shared" si="0"/>
        <v>189.11904761904762</v>
      </c>
      <c r="I36" s="16">
        <f t="shared" si="1"/>
        <v>2</v>
      </c>
      <c r="J36" s="92">
        <f t="shared" si="2"/>
        <v>7943</v>
      </c>
      <c r="K36" s="40"/>
    </row>
    <row r="37" spans="1:10" ht="12.75" customHeight="1">
      <c r="A37" s="35">
        <v>22</v>
      </c>
      <c r="B37" s="48" t="s">
        <v>544</v>
      </c>
      <c r="C37" s="56" t="s">
        <v>360</v>
      </c>
      <c r="D37" s="40">
        <v>12826</v>
      </c>
      <c r="F37" s="26">
        <v>22</v>
      </c>
      <c r="G37" s="16" t="s">
        <v>504</v>
      </c>
      <c r="H37" s="18">
        <f t="shared" si="0"/>
        <v>270.42857142857144</v>
      </c>
      <c r="I37" s="16">
        <f t="shared" si="1"/>
        <v>1</v>
      </c>
      <c r="J37" s="92">
        <f t="shared" si="2"/>
        <v>5679</v>
      </c>
    </row>
    <row r="38" spans="1:11" ht="12.75" customHeight="1">
      <c r="A38" s="35">
        <v>23</v>
      </c>
      <c r="B38" s="48" t="s">
        <v>323</v>
      </c>
      <c r="C38" s="56" t="s">
        <v>310</v>
      </c>
      <c r="D38" s="40">
        <v>12773</v>
      </c>
      <c r="F38" s="26">
        <v>23</v>
      </c>
      <c r="G38" s="56" t="s">
        <v>398</v>
      </c>
      <c r="H38" s="18">
        <f t="shared" si="0"/>
        <v>261.6190476190476</v>
      </c>
      <c r="I38" s="16">
        <f t="shared" si="1"/>
        <v>2</v>
      </c>
      <c r="J38" s="92">
        <f t="shared" si="2"/>
        <v>10988</v>
      </c>
      <c r="K38" s="40"/>
    </row>
    <row r="39" spans="1:10" ht="12.75" customHeight="1">
      <c r="A39" s="35">
        <v>24</v>
      </c>
      <c r="B39" s="48" t="s">
        <v>203</v>
      </c>
      <c r="C39" s="56" t="s">
        <v>12</v>
      </c>
      <c r="D39" s="40">
        <v>12698</v>
      </c>
      <c r="F39" s="26">
        <v>24</v>
      </c>
      <c r="G39" s="56" t="s">
        <v>27</v>
      </c>
      <c r="H39" s="18">
        <f t="shared" si="0"/>
        <v>188.1904761904762</v>
      </c>
      <c r="I39" s="16">
        <f t="shared" si="1"/>
        <v>1</v>
      </c>
      <c r="J39" s="92">
        <f t="shared" si="2"/>
        <v>3952</v>
      </c>
    </row>
    <row r="40" spans="1:4" ht="12.75" customHeight="1">
      <c r="A40" s="35">
        <v>25</v>
      </c>
      <c r="B40" s="48" t="s">
        <v>702</v>
      </c>
      <c r="C40" s="56" t="s">
        <v>69</v>
      </c>
      <c r="D40" s="40">
        <v>12474</v>
      </c>
    </row>
    <row r="41" spans="1:4" ht="12.75" customHeight="1">
      <c r="A41" s="35">
        <v>26</v>
      </c>
      <c r="B41" s="48" t="s">
        <v>545</v>
      </c>
      <c r="C41" s="56" t="s">
        <v>30</v>
      </c>
      <c r="D41" s="40">
        <v>12294</v>
      </c>
    </row>
    <row r="42" spans="1:4" ht="12.75" customHeight="1">
      <c r="A42" s="35">
        <v>27</v>
      </c>
      <c r="B42" s="48" t="s">
        <v>356</v>
      </c>
      <c r="C42" s="56" t="s">
        <v>209</v>
      </c>
      <c r="D42" s="40">
        <v>12261</v>
      </c>
    </row>
    <row r="43" spans="1:4" ht="12.75" customHeight="1">
      <c r="A43" s="35">
        <v>28</v>
      </c>
      <c r="B43" s="48" t="s">
        <v>465</v>
      </c>
      <c r="C43" s="56" t="s">
        <v>18</v>
      </c>
      <c r="D43" s="40">
        <v>12242</v>
      </c>
    </row>
    <row r="44" spans="1:4" ht="12.75" customHeight="1">
      <c r="A44" s="35">
        <v>29</v>
      </c>
      <c r="B44" s="48" t="s">
        <v>503</v>
      </c>
      <c r="C44" s="56" t="s">
        <v>69</v>
      </c>
      <c r="D44" s="40">
        <v>12038</v>
      </c>
    </row>
    <row r="45" spans="1:4" ht="12.75" customHeight="1">
      <c r="A45" s="35">
        <v>30</v>
      </c>
      <c r="B45" s="48" t="s">
        <v>304</v>
      </c>
      <c r="C45" s="56" t="s">
        <v>305</v>
      </c>
      <c r="D45" s="40">
        <v>11989</v>
      </c>
    </row>
    <row r="46" spans="1:4" ht="12.75" customHeight="1">
      <c r="A46" s="35">
        <v>31</v>
      </c>
      <c r="B46" s="48" t="s">
        <v>546</v>
      </c>
      <c r="C46" s="56" t="s">
        <v>16</v>
      </c>
      <c r="D46" s="40">
        <v>11834</v>
      </c>
    </row>
    <row r="47" spans="1:4" ht="12.75" customHeight="1">
      <c r="A47" s="35">
        <v>32</v>
      </c>
      <c r="B47" s="48" t="s">
        <v>453</v>
      </c>
      <c r="C47" s="56" t="s">
        <v>62</v>
      </c>
      <c r="D47" s="40">
        <v>11669</v>
      </c>
    </row>
    <row r="48" spans="1:4" ht="12.75" customHeight="1">
      <c r="A48" s="35">
        <v>33</v>
      </c>
      <c r="B48" s="48" t="s">
        <v>455</v>
      </c>
      <c r="C48" s="56" t="s">
        <v>30</v>
      </c>
      <c r="D48" s="40">
        <v>11646</v>
      </c>
    </row>
    <row r="49" spans="1:4" ht="12.75" customHeight="1">
      <c r="A49" s="35">
        <v>34</v>
      </c>
      <c r="B49" s="48" t="s">
        <v>314</v>
      </c>
      <c r="C49" s="56" t="s">
        <v>62</v>
      </c>
      <c r="D49" s="40">
        <v>11632</v>
      </c>
    </row>
    <row r="50" spans="1:4" ht="12.75" customHeight="1">
      <c r="A50" s="35">
        <v>35</v>
      </c>
      <c r="B50" s="48" t="s">
        <v>501</v>
      </c>
      <c r="C50" s="56" t="s">
        <v>18</v>
      </c>
      <c r="D50" s="40">
        <v>11601</v>
      </c>
    </row>
    <row r="51" spans="1:4" ht="12.75" customHeight="1">
      <c r="A51" s="35">
        <v>36</v>
      </c>
      <c r="B51" s="48" t="s">
        <v>85</v>
      </c>
      <c r="C51" s="56" t="s">
        <v>40</v>
      </c>
      <c r="D51" s="40">
        <v>11549</v>
      </c>
    </row>
    <row r="52" spans="1:4" ht="12.75" customHeight="1">
      <c r="A52" s="35">
        <v>37</v>
      </c>
      <c r="B52" s="48" t="s">
        <v>547</v>
      </c>
      <c r="C52" s="56" t="s">
        <v>209</v>
      </c>
      <c r="D52" s="40">
        <v>11347</v>
      </c>
    </row>
    <row r="53" spans="1:4" ht="12.75" customHeight="1">
      <c r="A53" s="35">
        <v>38</v>
      </c>
      <c r="B53" s="48" t="s">
        <v>548</v>
      </c>
      <c r="C53" s="56" t="s">
        <v>30</v>
      </c>
      <c r="D53" s="40">
        <v>11046</v>
      </c>
    </row>
    <row r="54" spans="1:4" ht="12.75" customHeight="1">
      <c r="A54" s="35">
        <v>39</v>
      </c>
      <c r="B54" s="48" t="s">
        <v>549</v>
      </c>
      <c r="C54" s="56" t="s">
        <v>62</v>
      </c>
      <c r="D54" s="40">
        <v>10751</v>
      </c>
    </row>
    <row r="55" spans="1:4" ht="12.75" customHeight="1">
      <c r="A55" s="35">
        <v>40</v>
      </c>
      <c r="B55" s="48" t="s">
        <v>550</v>
      </c>
      <c r="C55" s="56" t="s">
        <v>64</v>
      </c>
      <c r="D55" s="40">
        <v>10706</v>
      </c>
    </row>
    <row r="56" spans="1:4" ht="12.75" customHeight="1">
      <c r="A56" s="35">
        <v>41</v>
      </c>
      <c r="B56" s="48" t="s">
        <v>399</v>
      </c>
      <c r="C56" s="56" t="s">
        <v>209</v>
      </c>
      <c r="D56" s="40">
        <v>10386</v>
      </c>
    </row>
    <row r="57" spans="1:4" ht="12.75" customHeight="1">
      <c r="A57" s="35">
        <v>42</v>
      </c>
      <c r="B57" s="48" t="s">
        <v>59</v>
      </c>
      <c r="C57" s="56" t="s">
        <v>16</v>
      </c>
      <c r="D57" s="40">
        <v>10361</v>
      </c>
    </row>
    <row r="58" spans="1:4" ht="12.75" customHeight="1">
      <c r="A58" s="35">
        <v>43</v>
      </c>
      <c r="B58" s="48" t="s">
        <v>551</v>
      </c>
      <c r="C58" s="56" t="s">
        <v>64</v>
      </c>
      <c r="D58" s="40">
        <v>10159</v>
      </c>
    </row>
    <row r="59" spans="1:4" ht="12.75" customHeight="1">
      <c r="A59" s="35">
        <v>44</v>
      </c>
      <c r="B59" s="48" t="s">
        <v>463</v>
      </c>
      <c r="C59" s="56" t="s">
        <v>38</v>
      </c>
      <c r="D59" s="40">
        <v>10077</v>
      </c>
    </row>
    <row r="60" spans="1:4" ht="12.75" customHeight="1">
      <c r="A60" s="35">
        <v>45</v>
      </c>
      <c r="B60" s="48" t="s">
        <v>552</v>
      </c>
      <c r="C60" s="56" t="s">
        <v>16</v>
      </c>
      <c r="D60" s="40">
        <v>9907</v>
      </c>
    </row>
    <row r="61" spans="1:4" ht="12.75" customHeight="1">
      <c r="A61" s="35">
        <v>46</v>
      </c>
      <c r="B61" s="95" t="s">
        <v>928</v>
      </c>
      <c r="C61" s="56" t="s">
        <v>18</v>
      </c>
      <c r="D61" s="40">
        <v>9538</v>
      </c>
    </row>
    <row r="62" spans="1:4" ht="12.75" customHeight="1">
      <c r="A62" s="35">
        <v>47</v>
      </c>
      <c r="B62" s="48" t="s">
        <v>553</v>
      </c>
      <c r="C62" s="56" t="s">
        <v>398</v>
      </c>
      <c r="D62" s="40">
        <v>9503</v>
      </c>
    </row>
    <row r="63" spans="1:4" ht="12.75" customHeight="1">
      <c r="A63" s="35">
        <v>48</v>
      </c>
      <c r="B63" s="48" t="s">
        <v>400</v>
      </c>
      <c r="C63" s="56" t="s">
        <v>20</v>
      </c>
      <c r="D63" s="40">
        <v>9190</v>
      </c>
    </row>
    <row r="64" spans="1:4" ht="12.75" customHeight="1">
      <c r="A64" s="35">
        <v>49</v>
      </c>
      <c r="B64" s="48" t="s">
        <v>554</v>
      </c>
      <c r="C64" s="56" t="s">
        <v>34</v>
      </c>
      <c r="D64" s="40">
        <v>9094</v>
      </c>
    </row>
    <row r="65" spans="1:4" ht="12.75" customHeight="1">
      <c r="A65" s="35">
        <v>50</v>
      </c>
      <c r="B65" s="48" t="s">
        <v>555</v>
      </c>
      <c r="C65" s="56" t="s">
        <v>18</v>
      </c>
      <c r="D65" s="40">
        <v>9001</v>
      </c>
    </row>
    <row r="66" spans="1:4" ht="12.75" customHeight="1">
      <c r="A66" s="35">
        <v>51</v>
      </c>
      <c r="B66" s="48" t="s">
        <v>556</v>
      </c>
      <c r="C66" s="56" t="s">
        <v>305</v>
      </c>
      <c r="D66" s="40">
        <v>8958</v>
      </c>
    </row>
    <row r="67" spans="1:4" ht="12.75" customHeight="1">
      <c r="A67" s="35">
        <v>52</v>
      </c>
      <c r="B67" s="48" t="s">
        <v>331</v>
      </c>
      <c r="C67" s="56" t="s">
        <v>78</v>
      </c>
      <c r="D67" s="40">
        <v>8650</v>
      </c>
    </row>
    <row r="68" spans="1:4" ht="12.75" customHeight="1">
      <c r="A68" s="35">
        <v>53</v>
      </c>
      <c r="B68" s="48" t="s">
        <v>557</v>
      </c>
      <c r="C68" s="56" t="s">
        <v>18</v>
      </c>
      <c r="D68" s="40">
        <v>8318</v>
      </c>
    </row>
    <row r="69" spans="1:4" ht="12.75" customHeight="1">
      <c r="A69" s="35">
        <v>54</v>
      </c>
      <c r="B69" s="48" t="s">
        <v>558</v>
      </c>
      <c r="C69" s="56" t="s">
        <v>69</v>
      </c>
      <c r="D69" s="40">
        <v>8296</v>
      </c>
    </row>
    <row r="70" spans="1:4" ht="12.75" customHeight="1">
      <c r="A70" s="35">
        <v>55</v>
      </c>
      <c r="B70" s="48" t="s">
        <v>559</v>
      </c>
      <c r="C70" s="56" t="s">
        <v>20</v>
      </c>
      <c r="D70" s="40">
        <v>8234</v>
      </c>
    </row>
    <row r="71" spans="1:4" ht="12.75" customHeight="1">
      <c r="A71" s="35">
        <v>56</v>
      </c>
      <c r="B71" s="48" t="s">
        <v>329</v>
      </c>
      <c r="C71" s="56" t="s">
        <v>312</v>
      </c>
      <c r="D71" s="40">
        <v>7943</v>
      </c>
    </row>
    <row r="72" spans="1:4" ht="12.75" customHeight="1">
      <c r="A72" s="35">
        <v>57</v>
      </c>
      <c r="B72" s="48" t="s">
        <v>441</v>
      </c>
      <c r="C72" s="56" t="s">
        <v>20</v>
      </c>
      <c r="D72" s="40">
        <v>7413</v>
      </c>
    </row>
    <row r="73" spans="1:4" ht="12.75" customHeight="1">
      <c r="A73" s="35">
        <v>58</v>
      </c>
      <c r="B73" s="48" t="s">
        <v>269</v>
      </c>
      <c r="C73" s="56" t="s">
        <v>12</v>
      </c>
      <c r="D73" s="40">
        <v>7315</v>
      </c>
    </row>
    <row r="74" spans="1:4" ht="12.75" customHeight="1">
      <c r="A74" s="35">
        <v>59</v>
      </c>
      <c r="B74" s="48" t="s">
        <v>560</v>
      </c>
      <c r="C74" s="56" t="s">
        <v>78</v>
      </c>
      <c r="D74" s="40">
        <v>7279</v>
      </c>
    </row>
    <row r="75" spans="1:4" ht="12.75" customHeight="1">
      <c r="A75" s="35">
        <v>60</v>
      </c>
      <c r="B75" s="48" t="s">
        <v>561</v>
      </c>
      <c r="C75" s="56" t="s">
        <v>34</v>
      </c>
      <c r="D75" s="40">
        <v>7273</v>
      </c>
    </row>
    <row r="76" spans="1:4" ht="12.75" customHeight="1">
      <c r="A76" s="35">
        <v>61</v>
      </c>
      <c r="B76" s="48" t="s">
        <v>562</v>
      </c>
      <c r="C76" s="56" t="s">
        <v>40</v>
      </c>
      <c r="D76" s="40">
        <v>7230</v>
      </c>
    </row>
    <row r="77" spans="1:4" ht="12.75" customHeight="1">
      <c r="A77" s="35">
        <v>62</v>
      </c>
      <c r="B77" s="48" t="s">
        <v>563</v>
      </c>
      <c r="C77" s="56" t="s">
        <v>395</v>
      </c>
      <c r="D77" s="40">
        <v>6817</v>
      </c>
    </row>
    <row r="78" spans="1:4" ht="12.75" customHeight="1">
      <c r="A78" s="35">
        <v>63</v>
      </c>
      <c r="B78" s="48" t="s">
        <v>564</v>
      </c>
      <c r="C78" s="56" t="s">
        <v>12</v>
      </c>
      <c r="D78" s="40">
        <v>6747</v>
      </c>
    </row>
    <row r="79" spans="1:4" ht="12.75" customHeight="1">
      <c r="A79" s="35">
        <v>64</v>
      </c>
      <c r="B79" s="48" t="s">
        <v>565</v>
      </c>
      <c r="C79" s="56" t="s">
        <v>122</v>
      </c>
      <c r="D79" s="40">
        <v>5953</v>
      </c>
    </row>
    <row r="80" spans="1:4" ht="12.75" customHeight="1">
      <c r="A80" s="35">
        <v>65</v>
      </c>
      <c r="B80" s="48" t="s">
        <v>566</v>
      </c>
      <c r="C80" s="56" t="s">
        <v>504</v>
      </c>
      <c r="D80" s="40">
        <v>5679</v>
      </c>
    </row>
    <row r="81" spans="1:4" ht="12.75" customHeight="1">
      <c r="A81" s="35">
        <v>66</v>
      </c>
      <c r="B81" s="48" t="s">
        <v>567</v>
      </c>
      <c r="C81" s="56" t="s">
        <v>27</v>
      </c>
      <c r="D81" s="40">
        <v>3952</v>
      </c>
    </row>
    <row r="82" spans="1:4" ht="12.75" customHeight="1">
      <c r="A82" s="35">
        <v>67</v>
      </c>
      <c r="B82" s="48" t="s">
        <v>425</v>
      </c>
      <c r="C82" s="56" t="s">
        <v>398</v>
      </c>
      <c r="D82" s="40">
        <v>1485</v>
      </c>
    </row>
    <row r="83" spans="1:4" ht="12.75" customHeight="1">
      <c r="A83" s="35" t="s">
        <v>568</v>
      </c>
      <c r="B83" s="48" t="s">
        <v>510</v>
      </c>
      <c r="C83" s="56" t="s">
        <v>312</v>
      </c>
      <c r="D83" s="40" t="s">
        <v>569</v>
      </c>
    </row>
    <row r="84" ht="12.75" customHeight="1">
      <c r="A84" s="35"/>
    </row>
    <row r="85" spans="1:6" ht="12.75" customHeight="1">
      <c r="A85" s="35"/>
      <c r="B85" s="23"/>
      <c r="E85" s="23"/>
      <c r="F85" s="23"/>
    </row>
    <row r="86" ht="12.75" customHeight="1">
      <c r="A86" s="35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8.7109375" style="25" customWidth="1"/>
    <col min="3" max="3" width="5.421875" style="16" bestFit="1" customWidth="1"/>
    <col min="4" max="4" width="6.57421875" style="16" bestFit="1" customWidth="1"/>
    <col min="5" max="6" width="8.7109375" style="0" customWidth="1"/>
    <col min="7" max="7" width="7.7109375" style="16" bestFit="1" customWidth="1"/>
    <col min="8" max="8" width="13.8515625" style="36" bestFit="1" customWidth="1"/>
    <col min="9" max="15" width="11.421875" style="0" customWidth="1"/>
  </cols>
  <sheetData>
    <row r="1" spans="1:9" ht="21" customHeight="1">
      <c r="A1" s="2" t="s">
        <v>570</v>
      </c>
      <c r="E1" s="3"/>
      <c r="F1" s="3"/>
      <c r="H1" s="52"/>
      <c r="I1" s="3"/>
    </row>
    <row r="2" spans="1:9" ht="12.75" customHeight="1">
      <c r="A2" s="2" t="s">
        <v>571</v>
      </c>
      <c r="C2" s="26"/>
      <c r="D2" s="26"/>
      <c r="E2" s="37"/>
      <c r="F2" s="92" t="s">
        <v>905</v>
      </c>
      <c r="G2" s="17" t="s">
        <v>572</v>
      </c>
      <c r="H2" s="25" t="s">
        <v>377</v>
      </c>
      <c r="I2" s="53" t="s">
        <v>573</v>
      </c>
    </row>
    <row r="3" spans="1:9" ht="12.75" customHeight="1">
      <c r="A3" s="17"/>
      <c r="C3" s="25"/>
      <c r="D3" s="26"/>
      <c r="E3" s="37"/>
      <c r="F3" s="92" t="s">
        <v>906</v>
      </c>
      <c r="G3" s="17" t="s">
        <v>574</v>
      </c>
      <c r="H3" s="25" t="s">
        <v>144</v>
      </c>
      <c r="I3" s="53" t="s">
        <v>575</v>
      </c>
    </row>
    <row r="4" spans="1:9" ht="12.75" customHeight="1">
      <c r="A4" s="37" t="s">
        <v>576</v>
      </c>
      <c r="C4" s="26">
        <v>81</v>
      </c>
      <c r="D4" s="16" t="s">
        <v>907</v>
      </c>
      <c r="E4" s="37"/>
      <c r="F4" s="92" t="s">
        <v>910</v>
      </c>
      <c r="G4" s="17" t="s">
        <v>577</v>
      </c>
      <c r="H4" s="25" t="s">
        <v>435</v>
      </c>
      <c r="I4" s="53" t="s">
        <v>578</v>
      </c>
    </row>
    <row r="5" spans="1:9" ht="12.75" customHeight="1">
      <c r="A5" s="17"/>
      <c r="C5" s="26">
        <v>16</v>
      </c>
      <c r="D5" s="16" t="s">
        <v>908</v>
      </c>
      <c r="E5" s="17"/>
      <c r="F5" s="92" t="s">
        <v>911</v>
      </c>
      <c r="G5" s="17" t="s">
        <v>579</v>
      </c>
      <c r="H5" s="25" t="s">
        <v>251</v>
      </c>
      <c r="I5" s="53" t="s">
        <v>580</v>
      </c>
    </row>
    <row r="6" spans="1:9" ht="12.75" customHeight="1">
      <c r="A6" s="37"/>
      <c r="C6" s="26">
        <v>7</v>
      </c>
      <c r="D6" s="22" t="s">
        <v>909</v>
      </c>
      <c r="E6" s="17"/>
      <c r="F6" s="92" t="s">
        <v>912</v>
      </c>
      <c r="G6" s="17" t="s">
        <v>581</v>
      </c>
      <c r="H6" s="25" t="s">
        <v>528</v>
      </c>
      <c r="I6" s="53" t="s">
        <v>582</v>
      </c>
    </row>
    <row r="7" spans="3:9" ht="12.75" customHeight="1">
      <c r="C7" s="16">
        <v>24</v>
      </c>
      <c r="D7" s="16" t="s">
        <v>976</v>
      </c>
      <c r="E7" s="17"/>
      <c r="F7" s="92" t="s">
        <v>913</v>
      </c>
      <c r="G7" s="17" t="s">
        <v>581</v>
      </c>
      <c r="H7" s="25" t="s">
        <v>583</v>
      </c>
      <c r="I7" s="53" t="s">
        <v>573</v>
      </c>
    </row>
    <row r="8" spans="5:9" ht="12.75" customHeight="1">
      <c r="E8" s="17"/>
      <c r="F8" s="92" t="s">
        <v>914</v>
      </c>
      <c r="G8" s="17" t="s">
        <v>585</v>
      </c>
      <c r="H8" s="25" t="s">
        <v>297</v>
      </c>
      <c r="I8" s="53" t="s">
        <v>586</v>
      </c>
    </row>
    <row r="9" spans="5:8" ht="12.75" customHeight="1">
      <c r="E9" s="17"/>
      <c r="F9" s="17"/>
      <c r="G9" s="25"/>
      <c r="H9" s="54"/>
    </row>
    <row r="10" spans="5:8" ht="12.75" customHeight="1">
      <c r="E10" s="17"/>
      <c r="F10" s="17"/>
      <c r="G10" s="25"/>
      <c r="H10" s="55"/>
    </row>
    <row r="11" spans="5:8" ht="12.75" customHeight="1">
      <c r="E11" s="17"/>
      <c r="F11" s="17" t="s">
        <v>589</v>
      </c>
      <c r="G11" s="26"/>
      <c r="H11" s="55"/>
    </row>
    <row r="12" ht="13.5" customHeight="1"/>
    <row r="13" ht="12.75" customHeight="1"/>
    <row r="14" ht="12.75" customHeight="1">
      <c r="F14" s="6"/>
    </row>
    <row r="15" spans="1:10" ht="12.75" customHeight="1">
      <c r="A15" s="38" t="s">
        <v>7</v>
      </c>
      <c r="B15" s="58" t="s">
        <v>8</v>
      </c>
      <c r="C15" s="38" t="s">
        <v>9</v>
      </c>
      <c r="D15" s="5" t="s">
        <v>10</v>
      </c>
      <c r="F15" s="38" t="s">
        <v>902</v>
      </c>
      <c r="G15" s="38" t="s">
        <v>9</v>
      </c>
      <c r="H15" s="5" t="s">
        <v>24</v>
      </c>
      <c r="I15" s="5" t="s">
        <v>539</v>
      </c>
      <c r="J15" s="91" t="s">
        <v>903</v>
      </c>
    </row>
    <row r="16" spans="1:11" ht="12.75" customHeight="1">
      <c r="A16" s="7">
        <v>1</v>
      </c>
      <c r="B16" s="8" t="s">
        <v>584</v>
      </c>
      <c r="C16" s="9" t="s">
        <v>30</v>
      </c>
      <c r="D16" s="59">
        <v>12592</v>
      </c>
      <c r="F16" s="26">
        <v>1</v>
      </c>
      <c r="G16" s="56" t="s">
        <v>69</v>
      </c>
      <c r="H16" s="18">
        <f>J16/I16/$C$5</f>
        <v>601.609375</v>
      </c>
      <c r="I16" s="16">
        <f>COUNTIF($C$16:$D$150,G16)</f>
        <v>4</v>
      </c>
      <c r="J16" s="92">
        <f>SUMIF($C$16:$D$146,G16,$D$16:$D$146)</f>
        <v>38503</v>
      </c>
      <c r="K16" s="40"/>
    </row>
    <row r="17" spans="1:12" ht="12.75" customHeight="1">
      <c r="A17" s="10">
        <v>2</v>
      </c>
      <c r="B17" s="11" t="s">
        <v>587</v>
      </c>
      <c r="C17" s="12" t="s">
        <v>122</v>
      </c>
      <c r="D17" s="59">
        <v>12380</v>
      </c>
      <c r="F17" s="26">
        <v>2</v>
      </c>
      <c r="G17" s="56" t="s">
        <v>30</v>
      </c>
      <c r="H17" s="18">
        <f>J17/I17/$C$5</f>
        <v>589.4270833333334</v>
      </c>
      <c r="I17" s="16">
        <f>COUNTIF($C$16:$D$150,G17)</f>
        <v>6</v>
      </c>
      <c r="J17" s="92">
        <f>SUMIF($C$16:$D$146,G17,$D$16:$D$146)</f>
        <v>56585</v>
      </c>
      <c r="K17" s="40"/>
      <c r="L17" s="40"/>
    </row>
    <row r="18" spans="1:13" ht="12.75" customHeight="1">
      <c r="A18" s="13">
        <v>3</v>
      </c>
      <c r="B18" s="96" t="s">
        <v>970</v>
      </c>
      <c r="C18" s="15" t="s">
        <v>69</v>
      </c>
      <c r="D18" s="59">
        <v>11833</v>
      </c>
      <c r="F18" s="26">
        <v>3</v>
      </c>
      <c r="G18" s="56" t="s">
        <v>12</v>
      </c>
      <c r="H18" s="18">
        <f>J18/I18/$C$5</f>
        <v>588.03125</v>
      </c>
      <c r="I18" s="16">
        <f>COUNTIF($C$16:$D$150,G18)</f>
        <v>4</v>
      </c>
      <c r="J18" s="92">
        <f>SUMIF($C$16:$D$146,G18,$D$16:$D$146)</f>
        <v>37634</v>
      </c>
      <c r="K18" s="40"/>
      <c r="L18" s="40"/>
      <c r="M18" s="40"/>
    </row>
    <row r="19" spans="1:15" ht="12.75" customHeight="1">
      <c r="A19" s="56">
        <v>4</v>
      </c>
      <c r="B19" s="25" t="s">
        <v>588</v>
      </c>
      <c r="C19" s="56" t="s">
        <v>30</v>
      </c>
      <c r="D19" s="59">
        <v>11094</v>
      </c>
      <c r="F19" s="26">
        <v>4</v>
      </c>
      <c r="G19" s="56" t="s">
        <v>20</v>
      </c>
      <c r="H19" s="18">
        <f aca="true" t="shared" si="0" ref="H19:H27">J19/I19/$C$5</f>
        <v>580.5625</v>
      </c>
      <c r="I19" s="16">
        <f aca="true" t="shared" si="1" ref="I19:I27">COUNTIF($C$16:$D$150,G19)</f>
        <v>3</v>
      </c>
      <c r="J19" s="92">
        <f aca="true" t="shared" si="2" ref="J19:J27">SUMIF($C$16:$D$146,G19,$D$16:$D$146)</f>
        <v>27867</v>
      </c>
      <c r="K19" s="40"/>
      <c r="L19" s="40"/>
      <c r="M19" s="40"/>
      <c r="N19" s="40"/>
      <c r="O19" s="40"/>
    </row>
    <row r="20" spans="1:11" ht="12.75" customHeight="1">
      <c r="A20" s="56">
        <v>5</v>
      </c>
      <c r="B20" s="25" t="s">
        <v>590</v>
      </c>
      <c r="C20" s="56" t="s">
        <v>34</v>
      </c>
      <c r="D20" s="59">
        <v>10973</v>
      </c>
      <c r="F20" s="26">
        <v>5</v>
      </c>
      <c r="G20" s="56" t="s">
        <v>122</v>
      </c>
      <c r="H20" s="18">
        <f t="shared" si="0"/>
        <v>565.6458333333334</v>
      </c>
      <c r="I20" s="16">
        <f t="shared" si="1"/>
        <v>6</v>
      </c>
      <c r="J20" s="92">
        <f t="shared" si="2"/>
        <v>54302</v>
      </c>
      <c r="K20" s="40"/>
    </row>
    <row r="21" spans="1:12" ht="12.75" customHeight="1">
      <c r="A21" s="56">
        <v>6</v>
      </c>
      <c r="B21" s="25" t="s">
        <v>591</v>
      </c>
      <c r="C21" s="56" t="s">
        <v>12</v>
      </c>
      <c r="D21" s="59">
        <v>10800</v>
      </c>
      <c r="F21" s="26">
        <v>6</v>
      </c>
      <c r="G21" s="56" t="s">
        <v>23</v>
      </c>
      <c r="H21" s="18">
        <f t="shared" si="0"/>
        <v>550.6125</v>
      </c>
      <c r="I21" s="16">
        <f t="shared" si="1"/>
        <v>5</v>
      </c>
      <c r="J21" s="92">
        <f t="shared" si="2"/>
        <v>44049</v>
      </c>
      <c r="K21" s="40"/>
      <c r="L21" s="40"/>
    </row>
    <row r="22" spans="1:12" ht="12.75" customHeight="1">
      <c r="A22" s="56">
        <v>7</v>
      </c>
      <c r="B22" s="25" t="s">
        <v>592</v>
      </c>
      <c r="C22" s="56" t="s">
        <v>310</v>
      </c>
      <c r="D22" s="59">
        <v>10782</v>
      </c>
      <c r="F22" s="26">
        <v>7</v>
      </c>
      <c r="G22" s="56" t="s">
        <v>209</v>
      </c>
      <c r="H22" s="18">
        <f t="shared" si="0"/>
        <v>526.625</v>
      </c>
      <c r="I22" s="16">
        <f t="shared" si="1"/>
        <v>3</v>
      </c>
      <c r="J22" s="92">
        <f t="shared" si="2"/>
        <v>25278</v>
      </c>
      <c r="K22" s="40"/>
      <c r="L22" s="40"/>
    </row>
    <row r="23" spans="1:13" ht="12.75" customHeight="1">
      <c r="A23" s="56">
        <v>8</v>
      </c>
      <c r="B23" s="25" t="s">
        <v>593</v>
      </c>
      <c r="C23" s="56" t="s">
        <v>69</v>
      </c>
      <c r="D23" s="59">
        <v>10747</v>
      </c>
      <c r="F23" s="26">
        <v>8</v>
      </c>
      <c r="G23" s="56" t="s">
        <v>34</v>
      </c>
      <c r="H23" s="18">
        <f t="shared" si="0"/>
        <v>524.5208333333334</v>
      </c>
      <c r="I23" s="16">
        <f t="shared" si="1"/>
        <v>3</v>
      </c>
      <c r="J23" s="92">
        <f t="shared" si="2"/>
        <v>25177</v>
      </c>
      <c r="K23" s="40"/>
      <c r="L23" s="40"/>
      <c r="M23" s="40"/>
    </row>
    <row r="24" spans="1:13" ht="12.75" customHeight="1">
      <c r="A24" s="56">
        <v>9</v>
      </c>
      <c r="B24" s="25" t="s">
        <v>594</v>
      </c>
      <c r="C24" s="56" t="s">
        <v>122</v>
      </c>
      <c r="D24" s="59">
        <v>10711</v>
      </c>
      <c r="F24" s="26">
        <v>9</v>
      </c>
      <c r="G24" s="56" t="s">
        <v>62</v>
      </c>
      <c r="H24" s="18">
        <f t="shared" si="0"/>
        <v>509.5208333333333</v>
      </c>
      <c r="I24" s="16">
        <f t="shared" si="1"/>
        <v>3</v>
      </c>
      <c r="J24" s="92">
        <f t="shared" si="2"/>
        <v>24457</v>
      </c>
      <c r="K24" s="40"/>
      <c r="L24" s="40"/>
      <c r="M24" s="40"/>
    </row>
    <row r="25" spans="1:13" ht="12.75" customHeight="1">
      <c r="A25" s="56">
        <v>10</v>
      </c>
      <c r="B25" s="25" t="s">
        <v>595</v>
      </c>
      <c r="C25" s="56" t="s">
        <v>209</v>
      </c>
      <c r="D25" s="59">
        <v>10538</v>
      </c>
      <c r="F25" s="26">
        <v>10</v>
      </c>
      <c r="G25" s="56" t="s">
        <v>64</v>
      </c>
      <c r="H25" s="18">
        <f t="shared" si="0"/>
        <v>501.1458333333333</v>
      </c>
      <c r="I25" s="16">
        <f t="shared" si="1"/>
        <v>3</v>
      </c>
      <c r="J25" s="92">
        <f t="shared" si="2"/>
        <v>24055</v>
      </c>
      <c r="K25" s="40"/>
      <c r="L25" s="40"/>
      <c r="M25" s="40"/>
    </row>
    <row r="26" spans="1:12" ht="12.75" customHeight="1">
      <c r="A26" s="56">
        <v>11</v>
      </c>
      <c r="B26" s="25" t="s">
        <v>596</v>
      </c>
      <c r="C26" s="56" t="s">
        <v>12</v>
      </c>
      <c r="D26" s="59">
        <v>10000</v>
      </c>
      <c r="F26" s="26">
        <v>11</v>
      </c>
      <c r="G26" s="56" t="s">
        <v>18</v>
      </c>
      <c r="H26" s="18">
        <f t="shared" si="0"/>
        <v>478</v>
      </c>
      <c r="I26" s="16">
        <f t="shared" si="1"/>
        <v>3</v>
      </c>
      <c r="J26" s="92">
        <f t="shared" si="2"/>
        <v>22944</v>
      </c>
      <c r="K26" s="40"/>
      <c r="L26" s="40"/>
    </row>
    <row r="27" spans="1:11" ht="12.75" customHeight="1">
      <c r="A27" s="56">
        <v>12</v>
      </c>
      <c r="B27" s="25" t="s">
        <v>597</v>
      </c>
      <c r="C27" s="56" t="s">
        <v>16</v>
      </c>
      <c r="D27" s="59">
        <v>9827</v>
      </c>
      <c r="F27" s="26">
        <v>12</v>
      </c>
      <c r="G27" s="56" t="s">
        <v>16</v>
      </c>
      <c r="H27" s="18">
        <f t="shared" si="0"/>
        <v>477.90625</v>
      </c>
      <c r="I27" s="16">
        <f t="shared" si="1"/>
        <v>4</v>
      </c>
      <c r="J27" s="92">
        <f t="shared" si="2"/>
        <v>30586</v>
      </c>
      <c r="K27" s="40"/>
    </row>
    <row r="28" spans="1:13" ht="12.75" customHeight="1">
      <c r="A28" s="56">
        <v>13</v>
      </c>
      <c r="B28" s="25" t="s">
        <v>598</v>
      </c>
      <c r="C28" s="56" t="s">
        <v>30</v>
      </c>
      <c r="D28" s="59">
        <v>9714</v>
      </c>
      <c r="F28" s="26">
        <v>13</v>
      </c>
      <c r="G28" s="56" t="s">
        <v>305</v>
      </c>
      <c r="H28" s="18">
        <f>J28/I28/$C$5</f>
        <v>474.3541666666667</v>
      </c>
      <c r="I28" s="16">
        <f>COUNTIF($C$16:$D$150,G28)</f>
        <v>3</v>
      </c>
      <c r="J28" s="92">
        <f>SUMIF($C$16:$D$146,G28,$D$16:$D$146)</f>
        <v>22769</v>
      </c>
      <c r="K28" s="40"/>
      <c r="L28" s="40"/>
      <c r="M28" s="40"/>
    </row>
    <row r="29" spans="1:11" ht="12.75" customHeight="1">
      <c r="A29" s="56">
        <v>14</v>
      </c>
      <c r="B29" s="25" t="s">
        <v>599</v>
      </c>
      <c r="C29" s="56" t="s">
        <v>20</v>
      </c>
      <c r="D29" s="59">
        <v>9621</v>
      </c>
      <c r="F29" s="26">
        <v>14</v>
      </c>
      <c r="G29" s="56" t="s">
        <v>395</v>
      </c>
      <c r="H29" s="18">
        <f>J29/I29/$C$5</f>
        <v>464.6041666666667</v>
      </c>
      <c r="I29" s="16">
        <f>COUNTIF($C$16:$D$150,G29)</f>
        <v>3</v>
      </c>
      <c r="J29" s="92">
        <f>SUMIF($C$16:$D$146,G29,$D$16:$D$146)</f>
        <v>22301</v>
      </c>
      <c r="K29" s="40"/>
    </row>
    <row r="30" spans="1:11" ht="12.75" customHeight="1">
      <c r="A30" s="56">
        <v>15</v>
      </c>
      <c r="B30" s="25" t="s">
        <v>600</v>
      </c>
      <c r="C30" s="56" t="s">
        <v>23</v>
      </c>
      <c r="D30" s="59">
        <v>9431</v>
      </c>
      <c r="F30" s="26">
        <v>15</v>
      </c>
      <c r="G30" s="56" t="s">
        <v>310</v>
      </c>
      <c r="H30" s="18">
        <f>J30/I30/$C$5</f>
        <v>456.0125</v>
      </c>
      <c r="I30" s="16">
        <f>COUNTIF($C$16:$D$150,G30)</f>
        <v>5</v>
      </c>
      <c r="J30" s="92">
        <f>SUMIF($C$16:$D$146,G30,$D$16:$D$146)</f>
        <v>36481</v>
      </c>
      <c r="K30" s="40"/>
    </row>
    <row r="31" spans="1:14" ht="12.75" customHeight="1">
      <c r="A31" s="56">
        <v>16</v>
      </c>
      <c r="B31" s="25" t="s">
        <v>601</v>
      </c>
      <c r="C31" s="56" t="s">
        <v>122</v>
      </c>
      <c r="D31" s="59">
        <v>9404</v>
      </c>
      <c r="F31" s="26">
        <v>16</v>
      </c>
      <c r="G31" s="56" t="s">
        <v>78</v>
      </c>
      <c r="H31" s="18">
        <f aca="true" t="shared" si="3" ref="H31:H39">J31/I31/$C$5</f>
        <v>446.3125</v>
      </c>
      <c r="I31" s="16">
        <f aca="true" t="shared" si="4" ref="I31:I39">COUNTIF($C$16:$D$150,G31)</f>
        <v>3</v>
      </c>
      <c r="J31" s="92">
        <f aca="true" t="shared" si="5" ref="J31:J39">SUMIF($C$16:$D$146,G31,$D$16:$D$146)</f>
        <v>21423</v>
      </c>
      <c r="K31" s="40"/>
      <c r="L31" s="40"/>
      <c r="M31" s="40"/>
      <c r="N31" s="40"/>
    </row>
    <row r="32" spans="1:11" ht="12.75" customHeight="1">
      <c r="A32" s="56">
        <v>17</v>
      </c>
      <c r="B32" s="25" t="s">
        <v>602</v>
      </c>
      <c r="C32" s="56" t="s">
        <v>62</v>
      </c>
      <c r="D32" s="59">
        <v>9317</v>
      </c>
      <c r="F32" s="26">
        <v>17</v>
      </c>
      <c r="G32" s="56" t="s">
        <v>36</v>
      </c>
      <c r="H32" s="18">
        <f t="shared" si="3"/>
        <v>440.4375</v>
      </c>
      <c r="I32" s="16">
        <f t="shared" si="4"/>
        <v>4</v>
      </c>
      <c r="J32" s="92">
        <f t="shared" si="5"/>
        <v>28188</v>
      </c>
      <c r="K32" s="40"/>
    </row>
    <row r="33" spans="1:12" ht="12.75" customHeight="1">
      <c r="A33" s="56">
        <v>18</v>
      </c>
      <c r="B33" s="25" t="s">
        <v>603</v>
      </c>
      <c r="C33" s="56" t="s">
        <v>23</v>
      </c>
      <c r="D33" s="59">
        <v>9280</v>
      </c>
      <c r="F33" s="26">
        <v>18</v>
      </c>
      <c r="G33" s="56" t="s">
        <v>504</v>
      </c>
      <c r="H33" s="18">
        <f t="shared" si="3"/>
        <v>435.25</v>
      </c>
      <c r="I33" s="16">
        <f t="shared" si="4"/>
        <v>1</v>
      </c>
      <c r="J33" s="92">
        <f t="shared" si="5"/>
        <v>6964</v>
      </c>
      <c r="K33" s="40"/>
      <c r="L33" s="40"/>
    </row>
    <row r="34" spans="1:11" ht="12.75" customHeight="1">
      <c r="A34" s="56">
        <v>19</v>
      </c>
      <c r="B34" s="25" t="s">
        <v>604</v>
      </c>
      <c r="C34" s="56" t="s">
        <v>20</v>
      </c>
      <c r="D34" s="59">
        <v>9138</v>
      </c>
      <c r="F34" s="26">
        <v>19</v>
      </c>
      <c r="G34" s="56" t="s">
        <v>312</v>
      </c>
      <c r="H34" s="18">
        <f t="shared" si="3"/>
        <v>429.0625</v>
      </c>
      <c r="I34" s="16">
        <f t="shared" si="4"/>
        <v>3</v>
      </c>
      <c r="J34" s="92">
        <f t="shared" si="5"/>
        <v>20595</v>
      </c>
      <c r="K34" s="40"/>
    </row>
    <row r="35" spans="1:11" ht="12.75" customHeight="1">
      <c r="A35" s="56">
        <v>20</v>
      </c>
      <c r="B35" s="25" t="s">
        <v>605</v>
      </c>
      <c r="C35" s="56" t="s">
        <v>395</v>
      </c>
      <c r="D35" s="59">
        <v>9111</v>
      </c>
      <c r="F35" s="26">
        <v>20</v>
      </c>
      <c r="G35" s="56" t="s">
        <v>360</v>
      </c>
      <c r="H35" s="18">
        <f t="shared" si="3"/>
        <v>425.6875</v>
      </c>
      <c r="I35" s="16">
        <f t="shared" si="4"/>
        <v>2</v>
      </c>
      <c r="J35" s="92">
        <f t="shared" si="5"/>
        <v>13622</v>
      </c>
      <c r="K35" s="40"/>
    </row>
    <row r="36" spans="1:11" ht="12.75" customHeight="1">
      <c r="A36" s="56">
        <v>21</v>
      </c>
      <c r="B36" s="25" t="s">
        <v>606</v>
      </c>
      <c r="C36" s="56" t="s">
        <v>20</v>
      </c>
      <c r="D36" s="59">
        <v>9108</v>
      </c>
      <c r="F36" s="26">
        <v>21</v>
      </c>
      <c r="G36" s="56" t="s">
        <v>397</v>
      </c>
      <c r="H36" s="18">
        <f t="shared" si="3"/>
        <v>418.4583333333333</v>
      </c>
      <c r="I36" s="16">
        <f t="shared" si="4"/>
        <v>3</v>
      </c>
      <c r="J36" s="92">
        <f t="shared" si="5"/>
        <v>20086</v>
      </c>
      <c r="K36" s="40"/>
    </row>
    <row r="37" spans="1:10" ht="12.75" customHeight="1">
      <c r="A37" s="56">
        <v>22</v>
      </c>
      <c r="B37" s="25" t="s">
        <v>607</v>
      </c>
      <c r="C37" s="56" t="s">
        <v>64</v>
      </c>
      <c r="D37" s="59">
        <v>8939</v>
      </c>
      <c r="F37" s="26">
        <v>22</v>
      </c>
      <c r="G37" s="56" t="s">
        <v>38</v>
      </c>
      <c r="H37" s="18">
        <f t="shared" si="3"/>
        <v>398.1041666666667</v>
      </c>
      <c r="I37" s="16">
        <f t="shared" si="4"/>
        <v>3</v>
      </c>
      <c r="J37" s="92">
        <f t="shared" si="5"/>
        <v>19109</v>
      </c>
    </row>
    <row r="38" spans="1:11" ht="12.75" customHeight="1">
      <c r="A38" s="56">
        <v>23</v>
      </c>
      <c r="B38" s="25" t="s">
        <v>608</v>
      </c>
      <c r="C38" s="56" t="s">
        <v>78</v>
      </c>
      <c r="D38" s="59">
        <v>8924</v>
      </c>
      <c r="F38" s="26">
        <v>23</v>
      </c>
      <c r="G38" s="56" t="s">
        <v>398</v>
      </c>
      <c r="H38" s="18">
        <f t="shared" si="3"/>
        <v>358.75</v>
      </c>
      <c r="I38" s="16">
        <f t="shared" si="4"/>
        <v>1</v>
      </c>
      <c r="J38" s="92">
        <f t="shared" si="5"/>
        <v>5740</v>
      </c>
      <c r="K38" s="40"/>
    </row>
    <row r="39" spans="1:10" ht="12.75" customHeight="1">
      <c r="A39" s="56">
        <v>24</v>
      </c>
      <c r="B39" s="25" t="s">
        <v>609</v>
      </c>
      <c r="C39" s="56" t="s">
        <v>395</v>
      </c>
      <c r="D39" s="59">
        <v>8882</v>
      </c>
      <c r="F39" s="26">
        <v>24</v>
      </c>
      <c r="G39" s="56" t="s">
        <v>40</v>
      </c>
      <c r="H39" s="18">
        <f t="shared" si="3"/>
        <v>338.125</v>
      </c>
      <c r="I39" s="16">
        <f t="shared" si="4"/>
        <v>3</v>
      </c>
      <c r="J39" s="92">
        <f t="shared" si="5"/>
        <v>16230</v>
      </c>
    </row>
    <row r="40" spans="1:4" ht="12.75" customHeight="1">
      <c r="A40" s="56">
        <v>25</v>
      </c>
      <c r="B40" s="25" t="s">
        <v>610</v>
      </c>
      <c r="C40" s="56" t="s">
        <v>69</v>
      </c>
      <c r="D40" s="59">
        <v>8854</v>
      </c>
    </row>
    <row r="41" spans="1:4" ht="12.75" customHeight="1">
      <c r="A41" s="56">
        <v>26</v>
      </c>
      <c r="B41" s="25" t="s">
        <v>611</v>
      </c>
      <c r="C41" s="56" t="s">
        <v>310</v>
      </c>
      <c r="D41" s="59">
        <v>8770</v>
      </c>
    </row>
    <row r="42" spans="1:4" ht="12.75" customHeight="1">
      <c r="A42" s="56">
        <v>27</v>
      </c>
      <c r="B42" s="25" t="s">
        <v>612</v>
      </c>
      <c r="C42" s="56" t="s">
        <v>23</v>
      </c>
      <c r="D42" s="59">
        <v>8733</v>
      </c>
    </row>
    <row r="43" spans="1:4" ht="12.75" customHeight="1">
      <c r="A43" s="56">
        <v>28</v>
      </c>
      <c r="B43" s="25" t="s">
        <v>613</v>
      </c>
      <c r="C43" s="56" t="s">
        <v>34</v>
      </c>
      <c r="D43" s="59">
        <v>8727</v>
      </c>
    </row>
    <row r="44" spans="1:4" ht="12.75" customHeight="1">
      <c r="A44" s="56">
        <v>29</v>
      </c>
      <c r="B44" s="25" t="s">
        <v>614</v>
      </c>
      <c r="C44" s="56" t="s">
        <v>30</v>
      </c>
      <c r="D44" s="59">
        <v>8726</v>
      </c>
    </row>
    <row r="45" spans="1:4" ht="12.75" customHeight="1">
      <c r="A45" s="56">
        <v>30</v>
      </c>
      <c r="B45" s="25" t="s">
        <v>615</v>
      </c>
      <c r="C45" s="56" t="s">
        <v>12</v>
      </c>
      <c r="D45" s="59">
        <v>8638</v>
      </c>
    </row>
    <row r="46" spans="1:4" ht="12.75" customHeight="1">
      <c r="A46" s="56">
        <v>31</v>
      </c>
      <c r="B46" s="25" t="s">
        <v>616</v>
      </c>
      <c r="C46" s="56" t="s">
        <v>30</v>
      </c>
      <c r="D46" s="59">
        <v>8524</v>
      </c>
    </row>
    <row r="47" spans="1:4" ht="12.75" customHeight="1">
      <c r="A47" s="56">
        <v>32</v>
      </c>
      <c r="B47" s="25" t="s">
        <v>617</v>
      </c>
      <c r="C47" s="56" t="s">
        <v>209</v>
      </c>
      <c r="D47" s="59">
        <v>8391</v>
      </c>
    </row>
    <row r="48" spans="1:4" ht="12.75" customHeight="1">
      <c r="A48" s="56">
        <v>33</v>
      </c>
      <c r="B48" s="25" t="s">
        <v>618</v>
      </c>
      <c r="C48" s="56" t="s">
        <v>23</v>
      </c>
      <c r="D48" s="59">
        <v>8368</v>
      </c>
    </row>
    <row r="49" spans="1:4" ht="12.75" customHeight="1">
      <c r="A49" s="56">
        <v>34</v>
      </c>
      <c r="B49" s="25" t="s">
        <v>619</v>
      </c>
      <c r="C49" s="56" t="s">
        <v>312</v>
      </c>
      <c r="D49" s="59">
        <v>8340</v>
      </c>
    </row>
    <row r="50" spans="1:4" ht="12.75" customHeight="1">
      <c r="A50" s="56">
        <v>35</v>
      </c>
      <c r="B50" s="25" t="s">
        <v>620</v>
      </c>
      <c r="C50" s="56" t="s">
        <v>360</v>
      </c>
      <c r="D50" s="59">
        <v>8334</v>
      </c>
    </row>
    <row r="51" spans="1:4" ht="12.75" customHeight="1">
      <c r="A51" s="56">
        <v>36</v>
      </c>
      <c r="B51" s="25" t="s">
        <v>621</v>
      </c>
      <c r="C51" s="56" t="s">
        <v>62</v>
      </c>
      <c r="D51" s="59">
        <v>8267</v>
      </c>
    </row>
    <row r="52" spans="1:4" ht="12.75" customHeight="1">
      <c r="A52" s="56">
        <v>37</v>
      </c>
      <c r="B52" s="25" t="s">
        <v>622</v>
      </c>
      <c r="C52" s="56" t="s">
        <v>23</v>
      </c>
      <c r="D52" s="59">
        <v>8237</v>
      </c>
    </row>
    <row r="53" spans="1:4" ht="12.75" customHeight="1">
      <c r="A53" s="56">
        <v>38</v>
      </c>
      <c r="B53" s="25" t="s">
        <v>623</v>
      </c>
      <c r="C53" s="56" t="s">
        <v>12</v>
      </c>
      <c r="D53" s="59">
        <v>8196</v>
      </c>
    </row>
    <row r="54" spans="1:4" ht="12.75" customHeight="1">
      <c r="A54" s="56">
        <v>39</v>
      </c>
      <c r="B54" s="25" t="s">
        <v>624</v>
      </c>
      <c r="C54" s="56" t="s">
        <v>305</v>
      </c>
      <c r="D54" s="59">
        <v>8099</v>
      </c>
    </row>
    <row r="55" spans="1:4" ht="12.75" customHeight="1">
      <c r="A55" s="56">
        <v>40</v>
      </c>
      <c r="B55" s="25" t="s">
        <v>625</v>
      </c>
      <c r="C55" s="56" t="s">
        <v>36</v>
      </c>
      <c r="D55" s="59">
        <v>8060</v>
      </c>
    </row>
    <row r="56" spans="1:4" ht="12.75" customHeight="1">
      <c r="A56" s="56">
        <v>41</v>
      </c>
      <c r="B56" s="25" t="s">
        <v>626</v>
      </c>
      <c r="C56" s="56" t="s">
        <v>36</v>
      </c>
      <c r="D56" s="59">
        <v>7990</v>
      </c>
    </row>
    <row r="57" spans="1:4" ht="12.75" customHeight="1">
      <c r="A57" s="56">
        <v>42</v>
      </c>
      <c r="B57" s="25" t="s">
        <v>627</v>
      </c>
      <c r="C57" s="56" t="s">
        <v>18</v>
      </c>
      <c r="D57" s="59">
        <v>7971</v>
      </c>
    </row>
    <row r="58" spans="1:4" ht="12.75" customHeight="1">
      <c r="A58" s="56">
        <v>43</v>
      </c>
      <c r="B58" s="25" t="s">
        <v>628</v>
      </c>
      <c r="C58" s="56" t="s">
        <v>64</v>
      </c>
      <c r="D58" s="59">
        <v>7932</v>
      </c>
    </row>
    <row r="59" spans="1:4" ht="12.75" customHeight="1">
      <c r="A59" s="56">
        <v>44</v>
      </c>
      <c r="B59" s="25" t="s">
        <v>629</v>
      </c>
      <c r="C59" s="56" t="s">
        <v>38</v>
      </c>
      <c r="D59" s="59">
        <v>7828</v>
      </c>
    </row>
    <row r="60" spans="1:4" ht="12.75" customHeight="1">
      <c r="A60" s="56">
        <v>45</v>
      </c>
      <c r="B60" s="25" t="s">
        <v>630</v>
      </c>
      <c r="C60" s="56" t="s">
        <v>18</v>
      </c>
      <c r="D60" s="59">
        <v>7737</v>
      </c>
    </row>
    <row r="61" spans="1:4" ht="12.75" customHeight="1">
      <c r="A61" s="56">
        <v>46</v>
      </c>
      <c r="B61" s="25" t="s">
        <v>631</v>
      </c>
      <c r="C61" s="56" t="s">
        <v>310</v>
      </c>
      <c r="D61" s="59">
        <v>7690</v>
      </c>
    </row>
    <row r="62" spans="1:4" ht="12.75" customHeight="1">
      <c r="A62" s="56">
        <v>47</v>
      </c>
      <c r="B62" s="25" t="s">
        <v>632</v>
      </c>
      <c r="C62" s="56" t="s">
        <v>16</v>
      </c>
      <c r="D62" s="59">
        <v>7661</v>
      </c>
    </row>
    <row r="63" spans="1:4" ht="12.75" customHeight="1">
      <c r="A63" s="56">
        <v>48</v>
      </c>
      <c r="B63" s="25" t="s">
        <v>633</v>
      </c>
      <c r="C63" s="56" t="s">
        <v>397</v>
      </c>
      <c r="D63" s="59">
        <v>7574</v>
      </c>
    </row>
    <row r="64" spans="1:4" ht="12.75" customHeight="1">
      <c r="A64" s="56">
        <v>49</v>
      </c>
      <c r="B64" s="25" t="s">
        <v>634</v>
      </c>
      <c r="C64" s="56" t="s">
        <v>122</v>
      </c>
      <c r="D64" s="59">
        <v>7512</v>
      </c>
    </row>
    <row r="65" spans="1:4" ht="12.75" customHeight="1">
      <c r="A65" s="56">
        <v>50</v>
      </c>
      <c r="B65" s="25" t="s">
        <v>635</v>
      </c>
      <c r="C65" s="56" t="s">
        <v>305</v>
      </c>
      <c r="D65" s="59">
        <v>7353</v>
      </c>
    </row>
    <row r="66" spans="1:4" ht="12.75" customHeight="1">
      <c r="A66" s="56">
        <v>51</v>
      </c>
      <c r="B66" s="25" t="s">
        <v>636</v>
      </c>
      <c r="C66" s="56" t="s">
        <v>305</v>
      </c>
      <c r="D66" s="59">
        <v>7317</v>
      </c>
    </row>
    <row r="67" spans="1:4" ht="12.75" customHeight="1">
      <c r="A67" s="56">
        <v>52</v>
      </c>
      <c r="B67" s="25" t="s">
        <v>637</v>
      </c>
      <c r="C67" s="56" t="s">
        <v>18</v>
      </c>
      <c r="D67" s="59">
        <v>7236</v>
      </c>
    </row>
    <row r="68" spans="1:4" ht="12.75" customHeight="1">
      <c r="A68" s="56">
        <v>53</v>
      </c>
      <c r="B68" s="25" t="s">
        <v>638</v>
      </c>
      <c r="C68" s="56" t="s">
        <v>64</v>
      </c>
      <c r="D68" s="59">
        <v>7184</v>
      </c>
    </row>
    <row r="69" spans="1:4" ht="12.75" customHeight="1">
      <c r="A69" s="56">
        <v>54</v>
      </c>
      <c r="B69" s="25" t="s">
        <v>639</v>
      </c>
      <c r="C69" s="56" t="s">
        <v>122</v>
      </c>
      <c r="D69" s="59">
        <v>7170</v>
      </c>
    </row>
    <row r="70" spans="1:4" ht="12.75" customHeight="1">
      <c r="A70" s="56">
        <v>55</v>
      </c>
      <c r="B70" s="25" t="s">
        <v>640</v>
      </c>
      <c r="C70" s="56" t="s">
        <v>122</v>
      </c>
      <c r="D70" s="59">
        <v>7125</v>
      </c>
    </row>
    <row r="71" spans="1:4" ht="12.75" customHeight="1">
      <c r="A71" s="56">
        <v>56</v>
      </c>
      <c r="B71" s="25" t="s">
        <v>641</v>
      </c>
      <c r="C71" s="56" t="s">
        <v>69</v>
      </c>
      <c r="D71" s="59">
        <v>7069</v>
      </c>
    </row>
    <row r="72" spans="1:4" ht="12.75" customHeight="1">
      <c r="A72" s="56">
        <v>57</v>
      </c>
      <c r="B72" s="25" t="s">
        <v>642</v>
      </c>
      <c r="C72" s="56" t="s">
        <v>16</v>
      </c>
      <c r="D72" s="59">
        <v>7019</v>
      </c>
    </row>
    <row r="73" spans="1:4" ht="12.75" customHeight="1">
      <c r="A73" s="56">
        <v>58</v>
      </c>
      <c r="B73" s="25" t="s">
        <v>643</v>
      </c>
      <c r="C73" s="56" t="s">
        <v>504</v>
      </c>
      <c r="D73" s="59">
        <v>6964</v>
      </c>
    </row>
    <row r="74" spans="1:4" ht="12.75" customHeight="1">
      <c r="A74" s="56">
        <v>59</v>
      </c>
      <c r="B74" s="25" t="s">
        <v>644</v>
      </c>
      <c r="C74" s="56" t="s">
        <v>62</v>
      </c>
      <c r="D74" s="59">
        <v>6873</v>
      </c>
    </row>
    <row r="75" spans="1:4" ht="12.75" customHeight="1">
      <c r="A75" s="56">
        <v>60</v>
      </c>
      <c r="B75" s="25" t="s">
        <v>645</v>
      </c>
      <c r="C75" s="56" t="s">
        <v>397</v>
      </c>
      <c r="D75" s="59">
        <v>6820</v>
      </c>
    </row>
    <row r="76" spans="1:4" ht="12.75" customHeight="1">
      <c r="A76" s="56">
        <v>61</v>
      </c>
      <c r="B76" s="25" t="s">
        <v>646</v>
      </c>
      <c r="C76" s="56" t="s">
        <v>78</v>
      </c>
      <c r="D76" s="59">
        <v>6674</v>
      </c>
    </row>
    <row r="77" spans="1:4" ht="12.75" customHeight="1">
      <c r="A77" s="56">
        <v>62</v>
      </c>
      <c r="B77" s="25" t="s">
        <v>647</v>
      </c>
      <c r="C77" s="56" t="s">
        <v>38</v>
      </c>
      <c r="D77" s="59">
        <v>6607</v>
      </c>
    </row>
    <row r="78" spans="1:4" ht="12.75" customHeight="1">
      <c r="A78" s="56">
        <v>63</v>
      </c>
      <c r="B78" s="25" t="s">
        <v>648</v>
      </c>
      <c r="C78" s="56" t="s">
        <v>209</v>
      </c>
      <c r="D78" s="59">
        <v>6349</v>
      </c>
    </row>
    <row r="79" spans="1:4" ht="12.75" customHeight="1">
      <c r="A79" s="56">
        <v>64</v>
      </c>
      <c r="B79" s="25" t="s">
        <v>649</v>
      </c>
      <c r="C79" s="56" t="s">
        <v>36</v>
      </c>
      <c r="D79" s="59">
        <v>6348</v>
      </c>
    </row>
    <row r="80" spans="1:4" ht="12.75" customHeight="1">
      <c r="A80" s="56">
        <v>65</v>
      </c>
      <c r="B80" s="25" t="s">
        <v>650</v>
      </c>
      <c r="C80" s="56" t="s">
        <v>40</v>
      </c>
      <c r="D80" s="59">
        <v>6315</v>
      </c>
    </row>
    <row r="81" spans="1:4" ht="12.75" customHeight="1">
      <c r="A81" s="56">
        <v>66</v>
      </c>
      <c r="B81" s="25" t="s">
        <v>651</v>
      </c>
      <c r="C81" s="56" t="s">
        <v>312</v>
      </c>
      <c r="D81" s="59">
        <v>6274</v>
      </c>
    </row>
    <row r="82" spans="1:4" ht="12.75" customHeight="1">
      <c r="A82" s="56">
        <v>67</v>
      </c>
      <c r="B82" s="25" t="s">
        <v>652</v>
      </c>
      <c r="C82" s="56" t="s">
        <v>16</v>
      </c>
      <c r="D82" s="59">
        <v>6079</v>
      </c>
    </row>
    <row r="83" spans="1:4" ht="12.75" customHeight="1">
      <c r="A83" s="56">
        <v>68</v>
      </c>
      <c r="B83" s="25" t="s">
        <v>653</v>
      </c>
      <c r="C83" s="56" t="s">
        <v>312</v>
      </c>
      <c r="D83" s="59">
        <v>5981</v>
      </c>
    </row>
    <row r="84" spans="1:4" ht="12.75" customHeight="1">
      <c r="A84" s="56">
        <v>69</v>
      </c>
      <c r="B84" s="25" t="s">
        <v>654</v>
      </c>
      <c r="C84" s="56" t="s">
        <v>30</v>
      </c>
      <c r="D84" s="59">
        <v>5935</v>
      </c>
    </row>
    <row r="85" spans="1:6" ht="12.75" customHeight="1">
      <c r="A85" s="56">
        <v>70</v>
      </c>
      <c r="B85" s="25" t="s">
        <v>655</v>
      </c>
      <c r="C85" s="56" t="s">
        <v>78</v>
      </c>
      <c r="D85" s="59">
        <v>5825</v>
      </c>
      <c r="E85" s="23"/>
      <c r="F85" s="23"/>
    </row>
    <row r="86" spans="1:4" ht="12.75" customHeight="1">
      <c r="A86" s="56">
        <v>71</v>
      </c>
      <c r="B86" s="25" t="s">
        <v>656</v>
      </c>
      <c r="C86" s="56" t="s">
        <v>36</v>
      </c>
      <c r="D86" s="59">
        <v>5790</v>
      </c>
    </row>
    <row r="87" spans="1:4" ht="12.75" customHeight="1">
      <c r="A87" s="56">
        <v>72</v>
      </c>
      <c r="B87" s="25" t="s">
        <v>657</v>
      </c>
      <c r="C87" s="56" t="s">
        <v>398</v>
      </c>
      <c r="D87" s="59">
        <v>5740</v>
      </c>
    </row>
    <row r="88" spans="1:4" ht="12.75" customHeight="1">
      <c r="A88" s="56">
        <v>73</v>
      </c>
      <c r="B88" s="25" t="s">
        <v>658</v>
      </c>
      <c r="C88" s="56" t="s">
        <v>397</v>
      </c>
      <c r="D88" s="59">
        <v>5692</v>
      </c>
    </row>
    <row r="89" spans="1:4" ht="12.75" customHeight="1">
      <c r="A89" s="56">
        <v>74</v>
      </c>
      <c r="B89" s="25" t="s">
        <v>659</v>
      </c>
      <c r="C89" s="56" t="s">
        <v>40</v>
      </c>
      <c r="D89" s="59">
        <v>5488</v>
      </c>
    </row>
    <row r="90" spans="1:4" ht="12.75" customHeight="1">
      <c r="A90" s="56">
        <v>75</v>
      </c>
      <c r="B90" s="25" t="s">
        <v>660</v>
      </c>
      <c r="C90" s="56" t="s">
        <v>34</v>
      </c>
      <c r="D90" s="59">
        <v>5477</v>
      </c>
    </row>
    <row r="91" spans="1:4" ht="12.75" customHeight="1">
      <c r="A91" s="56">
        <v>76</v>
      </c>
      <c r="B91" s="25" t="s">
        <v>661</v>
      </c>
      <c r="C91" s="56" t="s">
        <v>360</v>
      </c>
      <c r="D91" s="59">
        <v>5288</v>
      </c>
    </row>
    <row r="92" spans="1:4" ht="12.75" customHeight="1">
      <c r="A92" s="56">
        <v>77</v>
      </c>
      <c r="B92" s="25" t="s">
        <v>662</v>
      </c>
      <c r="C92" s="56" t="s">
        <v>310</v>
      </c>
      <c r="D92" s="59">
        <v>5259</v>
      </c>
    </row>
    <row r="93" spans="1:4" ht="12.75" customHeight="1">
      <c r="A93" s="56">
        <v>78</v>
      </c>
      <c r="B93" s="25" t="s">
        <v>663</v>
      </c>
      <c r="C93" s="56" t="s">
        <v>38</v>
      </c>
      <c r="D93" s="59">
        <v>4674</v>
      </c>
    </row>
    <row r="94" spans="1:4" ht="12.75" customHeight="1">
      <c r="A94" s="56">
        <v>79</v>
      </c>
      <c r="B94" s="25" t="s">
        <v>664</v>
      </c>
      <c r="C94" s="56" t="s">
        <v>40</v>
      </c>
      <c r="D94" s="59">
        <v>4427</v>
      </c>
    </row>
    <row r="95" spans="1:4" ht="12.75" customHeight="1">
      <c r="A95" s="56">
        <v>80</v>
      </c>
      <c r="B95" s="25" t="s">
        <v>665</v>
      </c>
      <c r="C95" s="56" t="s">
        <v>395</v>
      </c>
      <c r="D95" s="59">
        <v>4308</v>
      </c>
    </row>
    <row r="96" spans="1:4" ht="12.75">
      <c r="A96" s="56">
        <v>81</v>
      </c>
      <c r="B96" s="25" t="s">
        <v>666</v>
      </c>
      <c r="C96" s="56" t="s">
        <v>310</v>
      </c>
      <c r="D96" s="59">
        <v>3980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8.7109375" style="3" customWidth="1"/>
    <col min="3" max="3" width="5.421875" style="16" bestFit="1" customWidth="1"/>
    <col min="4" max="4" width="8.7109375" style="16" customWidth="1"/>
    <col min="5" max="6" width="8.7109375" style="0" customWidth="1"/>
    <col min="7" max="7" width="7.7109375" style="16" bestFit="1" customWidth="1"/>
    <col min="8" max="8" width="17.140625" style="36" bestFit="1" customWidth="1"/>
    <col min="9" max="10" width="11.421875" style="0" customWidth="1"/>
  </cols>
  <sheetData>
    <row r="1" spans="1:9" ht="21" customHeight="1">
      <c r="A1" s="2" t="s">
        <v>667</v>
      </c>
      <c r="E1" s="3"/>
      <c r="F1" s="3"/>
      <c r="H1" s="52"/>
      <c r="I1" s="3"/>
    </row>
    <row r="2" spans="1:10" ht="12.75" customHeight="1">
      <c r="A2" s="2" t="s">
        <v>668</v>
      </c>
      <c r="B2" s="37"/>
      <c r="C2" s="26"/>
      <c r="D2" s="26"/>
      <c r="E2" s="37"/>
      <c r="F2" s="92" t="s">
        <v>905</v>
      </c>
      <c r="G2" s="17" t="s">
        <v>669</v>
      </c>
      <c r="H2" s="25" t="s">
        <v>242</v>
      </c>
      <c r="I2" s="53" t="s">
        <v>257</v>
      </c>
      <c r="J2" s="3"/>
    </row>
    <row r="3" spans="1:10" ht="12.75" customHeight="1">
      <c r="A3" s="17"/>
      <c r="B3" s="37"/>
      <c r="C3" s="25"/>
      <c r="D3" s="26"/>
      <c r="E3" s="37"/>
      <c r="F3" s="92" t="s">
        <v>906</v>
      </c>
      <c r="G3" s="17" t="s">
        <v>670</v>
      </c>
      <c r="H3" s="25" t="s">
        <v>671</v>
      </c>
      <c r="I3" s="53" t="s">
        <v>672</v>
      </c>
      <c r="J3" s="3"/>
    </row>
    <row r="4" spans="1:10" ht="12.75" customHeight="1">
      <c r="A4" s="37" t="s">
        <v>480</v>
      </c>
      <c r="B4" s="37"/>
      <c r="C4" s="26">
        <v>79</v>
      </c>
      <c r="D4" s="16" t="s">
        <v>907</v>
      </c>
      <c r="E4" s="37"/>
      <c r="F4" s="92" t="s">
        <v>910</v>
      </c>
      <c r="G4" s="17" t="s">
        <v>673</v>
      </c>
      <c r="H4" s="25" t="s">
        <v>437</v>
      </c>
      <c r="I4" s="53" t="s">
        <v>674</v>
      </c>
      <c r="J4" s="3"/>
    </row>
    <row r="5" spans="1:9" ht="12.75" customHeight="1">
      <c r="A5" s="17"/>
      <c r="B5" s="37"/>
      <c r="C5" s="26">
        <v>20</v>
      </c>
      <c r="D5" s="16" t="s">
        <v>908</v>
      </c>
      <c r="E5" s="17"/>
      <c r="F5" s="92" t="s">
        <v>911</v>
      </c>
      <c r="G5" s="17" t="s">
        <v>675</v>
      </c>
      <c r="H5" s="25" t="s">
        <v>345</v>
      </c>
      <c r="I5" s="53" t="s">
        <v>676</v>
      </c>
    </row>
    <row r="6" spans="1:9" ht="12.75" customHeight="1">
      <c r="A6" s="37"/>
      <c r="B6" s="37"/>
      <c r="C6" s="26">
        <v>7</v>
      </c>
      <c r="D6" s="22" t="s">
        <v>909</v>
      </c>
      <c r="E6" s="17"/>
      <c r="F6" s="92" t="s">
        <v>912</v>
      </c>
      <c r="G6" s="17" t="s">
        <v>677</v>
      </c>
      <c r="H6" s="25" t="s">
        <v>347</v>
      </c>
      <c r="I6" s="53" t="s">
        <v>678</v>
      </c>
    </row>
    <row r="7" spans="3:9" ht="12.75" customHeight="1">
      <c r="C7" s="16">
        <v>23</v>
      </c>
      <c r="D7" s="16" t="s">
        <v>976</v>
      </c>
      <c r="E7" s="17"/>
      <c r="F7" s="92" t="s">
        <v>913</v>
      </c>
      <c r="G7" s="17" t="s">
        <v>679</v>
      </c>
      <c r="H7" s="25" t="s">
        <v>680</v>
      </c>
      <c r="I7" s="53" t="s">
        <v>681</v>
      </c>
    </row>
    <row r="8" spans="5:9" ht="12.75" customHeight="1">
      <c r="E8" s="17"/>
      <c r="F8" s="92" t="s">
        <v>914</v>
      </c>
      <c r="G8" s="17" t="s">
        <v>682</v>
      </c>
      <c r="H8" s="25" t="s">
        <v>683</v>
      </c>
      <c r="I8" s="53" t="s">
        <v>684</v>
      </c>
    </row>
    <row r="9" spans="5:8" ht="12.75" customHeight="1">
      <c r="E9" s="17"/>
      <c r="F9" s="17"/>
      <c r="G9" s="25"/>
      <c r="H9" s="54"/>
    </row>
    <row r="10" spans="5:8" ht="12.75" customHeight="1">
      <c r="E10" s="17"/>
      <c r="F10" s="17"/>
      <c r="G10" s="25"/>
      <c r="H10" s="55"/>
    </row>
    <row r="11" spans="5:8" ht="12.75" customHeight="1">
      <c r="E11" s="17"/>
      <c r="F11" s="17" t="s">
        <v>589</v>
      </c>
      <c r="G11" s="26"/>
      <c r="H11" s="55"/>
    </row>
    <row r="12" ht="13.5" customHeight="1">
      <c r="E12" s="17"/>
    </row>
    <row r="13" ht="12.75" customHeight="1">
      <c r="E13" s="17"/>
    </row>
    <row r="14" spans="5:6" ht="12.75" customHeight="1">
      <c r="E14" s="17"/>
      <c r="F14" s="6"/>
    </row>
    <row r="15" spans="1:10" ht="12.75" customHeight="1">
      <c r="A15" s="38" t="s">
        <v>7</v>
      </c>
      <c r="B15" s="39" t="s">
        <v>8</v>
      </c>
      <c r="C15" s="38" t="s">
        <v>9</v>
      </c>
      <c r="D15" s="5" t="s">
        <v>10</v>
      </c>
      <c r="E15" s="17"/>
      <c r="F15" s="38" t="s">
        <v>902</v>
      </c>
      <c r="G15" s="38" t="s">
        <v>9</v>
      </c>
      <c r="H15" s="5" t="s">
        <v>24</v>
      </c>
      <c r="I15" s="5" t="s">
        <v>539</v>
      </c>
      <c r="J15" s="91" t="s">
        <v>903</v>
      </c>
    </row>
    <row r="16" spans="1:11" ht="12.75" customHeight="1">
      <c r="A16" s="7">
        <v>1</v>
      </c>
      <c r="B16" s="8" t="s">
        <v>274</v>
      </c>
      <c r="C16" s="9" t="s">
        <v>18</v>
      </c>
      <c r="D16" s="27">
        <v>15161</v>
      </c>
      <c r="E16" s="17"/>
      <c r="F16" s="45">
        <v>1</v>
      </c>
      <c r="G16" s="60" t="s">
        <v>18</v>
      </c>
      <c r="H16" s="18">
        <f>J16/I16/$C$5</f>
        <v>688.425</v>
      </c>
      <c r="I16" s="16">
        <f>COUNTIF($C$16:$D$150,G16)</f>
        <v>2</v>
      </c>
      <c r="J16" s="92">
        <f>SUMIF($C$16:$D$146,G16,$D$16:$D$146)</f>
        <v>27537</v>
      </c>
      <c r="K16" s="40"/>
    </row>
    <row r="17" spans="1:18" ht="12.75" customHeight="1">
      <c r="A17" s="10">
        <v>2</v>
      </c>
      <c r="B17" s="11" t="s">
        <v>161</v>
      </c>
      <c r="C17" s="12" t="s">
        <v>30</v>
      </c>
      <c r="D17" s="27">
        <v>14613</v>
      </c>
      <c r="E17" s="17"/>
      <c r="F17" s="45">
        <v>2</v>
      </c>
      <c r="G17" s="60" t="s">
        <v>310</v>
      </c>
      <c r="H17" s="18">
        <f>J17/I17/$C$5</f>
        <v>668.5375</v>
      </c>
      <c r="I17" s="16">
        <f>COUNTIF($C$16:$D$150,G17)</f>
        <v>4</v>
      </c>
      <c r="J17" s="92">
        <f>SUMIF($C$16:$D$146,G17,$D$16:$D$146)</f>
        <v>53483</v>
      </c>
      <c r="K17" s="40"/>
      <c r="R17" s="36"/>
    </row>
    <row r="18" spans="1:13" ht="12.75" customHeight="1">
      <c r="A18" s="13">
        <v>3</v>
      </c>
      <c r="B18" s="14" t="s">
        <v>500</v>
      </c>
      <c r="C18" s="15" t="s">
        <v>30</v>
      </c>
      <c r="D18" s="27">
        <v>14260</v>
      </c>
      <c r="E18" s="17"/>
      <c r="F18" s="45">
        <v>3</v>
      </c>
      <c r="G18" s="60" t="s">
        <v>305</v>
      </c>
      <c r="H18" s="18">
        <f>J18/I18/$C$5</f>
        <v>623</v>
      </c>
      <c r="I18" s="16">
        <f>COUNTIF($C$16:$D$150,G18)</f>
        <v>2</v>
      </c>
      <c r="J18" s="92">
        <f>SUMIF($C$16:$D$146,G18,$D$16:$D$146)</f>
        <v>24920</v>
      </c>
      <c r="K18" s="40"/>
      <c r="M18" s="40"/>
    </row>
    <row r="19" spans="1:15" ht="12.75" customHeight="1">
      <c r="A19" s="56">
        <v>4</v>
      </c>
      <c r="B19" s="48" t="s">
        <v>685</v>
      </c>
      <c r="C19" s="56" t="s">
        <v>305</v>
      </c>
      <c r="D19" s="27">
        <v>14242</v>
      </c>
      <c r="E19" s="17"/>
      <c r="F19" s="45">
        <v>4</v>
      </c>
      <c r="G19" s="60" t="s">
        <v>69</v>
      </c>
      <c r="H19" s="18">
        <f aca="true" t="shared" si="0" ref="H19:H38">J19/I19/$C$5</f>
        <v>593.4083333333333</v>
      </c>
      <c r="I19" s="16">
        <f aca="true" t="shared" si="1" ref="I19:I38">COUNTIF($C$16:$D$150,G19)</f>
        <v>6</v>
      </c>
      <c r="J19" s="92">
        <f aca="true" t="shared" si="2" ref="J19:J38">SUMIF($C$16:$D$146,G19,$D$16:$D$146)</f>
        <v>71209</v>
      </c>
      <c r="K19" s="40"/>
      <c r="M19" s="40"/>
      <c r="N19" s="40"/>
      <c r="O19" s="40"/>
    </row>
    <row r="20" spans="1:11" ht="12.75" customHeight="1">
      <c r="A20" s="56">
        <v>5</v>
      </c>
      <c r="B20" s="48" t="s">
        <v>686</v>
      </c>
      <c r="C20" s="56" t="s">
        <v>16</v>
      </c>
      <c r="D20" s="22">
        <v>13971</v>
      </c>
      <c r="E20" s="17"/>
      <c r="F20" s="45">
        <v>5</v>
      </c>
      <c r="G20" s="60" t="s">
        <v>62</v>
      </c>
      <c r="H20" s="18">
        <f t="shared" si="0"/>
        <v>589.95</v>
      </c>
      <c r="I20" s="16">
        <f t="shared" si="1"/>
        <v>3</v>
      </c>
      <c r="J20" s="92">
        <f t="shared" si="2"/>
        <v>35397</v>
      </c>
      <c r="K20" s="40"/>
    </row>
    <row r="21" spans="1:11" ht="12.75" customHeight="1">
      <c r="A21" s="56">
        <v>6</v>
      </c>
      <c r="B21" s="48" t="s">
        <v>541</v>
      </c>
      <c r="C21" s="56" t="s">
        <v>23</v>
      </c>
      <c r="D21" s="22">
        <v>13761</v>
      </c>
      <c r="E21" s="17"/>
      <c r="F21" s="45">
        <v>6</v>
      </c>
      <c r="G21" s="60" t="s">
        <v>23</v>
      </c>
      <c r="H21" s="18">
        <f t="shared" si="0"/>
        <v>586.8416666666667</v>
      </c>
      <c r="I21" s="16">
        <f t="shared" si="1"/>
        <v>6</v>
      </c>
      <c r="J21" s="92">
        <f t="shared" si="2"/>
        <v>70421</v>
      </c>
      <c r="K21" s="40"/>
    </row>
    <row r="22" spans="1:11" ht="12.75" customHeight="1">
      <c r="A22" s="56">
        <v>7</v>
      </c>
      <c r="B22" s="48" t="s">
        <v>323</v>
      </c>
      <c r="C22" s="56" t="s">
        <v>310</v>
      </c>
      <c r="D22" s="22">
        <v>13694</v>
      </c>
      <c r="E22" s="17"/>
      <c r="F22" s="45">
        <v>7</v>
      </c>
      <c r="G22" s="60" t="s">
        <v>36</v>
      </c>
      <c r="H22" s="18">
        <f t="shared" si="0"/>
        <v>571.7</v>
      </c>
      <c r="I22" s="16">
        <f t="shared" si="1"/>
        <v>2</v>
      </c>
      <c r="J22" s="92">
        <f t="shared" si="2"/>
        <v>22868</v>
      </c>
      <c r="K22" s="40"/>
    </row>
    <row r="23" spans="1:13" ht="12.75" customHeight="1">
      <c r="A23" s="56">
        <v>8</v>
      </c>
      <c r="B23" s="48" t="s">
        <v>687</v>
      </c>
      <c r="C23" s="56" t="s">
        <v>312</v>
      </c>
      <c r="D23" s="22">
        <v>13646</v>
      </c>
      <c r="E23" s="17"/>
      <c r="F23" s="45">
        <v>8</v>
      </c>
      <c r="G23" s="60" t="s">
        <v>30</v>
      </c>
      <c r="H23" s="18">
        <f t="shared" si="0"/>
        <v>558.3125</v>
      </c>
      <c r="I23" s="16">
        <f t="shared" si="1"/>
        <v>8</v>
      </c>
      <c r="J23" s="92">
        <f t="shared" si="2"/>
        <v>89330</v>
      </c>
      <c r="K23" s="40"/>
      <c r="M23" s="40"/>
    </row>
    <row r="24" spans="1:13" ht="12.75" customHeight="1">
      <c r="A24" s="56">
        <v>9</v>
      </c>
      <c r="B24" s="17" t="s">
        <v>507</v>
      </c>
      <c r="C24" s="56" t="s">
        <v>310</v>
      </c>
      <c r="D24" s="22">
        <v>13494</v>
      </c>
      <c r="E24" s="17"/>
      <c r="F24" s="45">
        <v>9</v>
      </c>
      <c r="G24" s="60" t="s">
        <v>40</v>
      </c>
      <c r="H24" s="18">
        <f t="shared" si="0"/>
        <v>552.95</v>
      </c>
      <c r="I24" s="16">
        <f t="shared" si="1"/>
        <v>2</v>
      </c>
      <c r="J24" s="92">
        <f t="shared" si="2"/>
        <v>22118</v>
      </c>
      <c r="K24" s="40"/>
      <c r="M24" s="40"/>
    </row>
    <row r="25" spans="1:13" ht="12.75" customHeight="1">
      <c r="A25" s="56">
        <v>10</v>
      </c>
      <c r="B25" s="48" t="s">
        <v>508</v>
      </c>
      <c r="C25" s="56" t="s">
        <v>310</v>
      </c>
      <c r="D25" s="22">
        <v>13413</v>
      </c>
      <c r="E25" s="17"/>
      <c r="F25" s="45">
        <v>10</v>
      </c>
      <c r="G25" s="60" t="s">
        <v>312</v>
      </c>
      <c r="H25" s="18">
        <f t="shared" si="0"/>
        <v>544</v>
      </c>
      <c r="I25" s="16">
        <f t="shared" si="1"/>
        <v>3</v>
      </c>
      <c r="J25" s="92">
        <f t="shared" si="2"/>
        <v>32640</v>
      </c>
      <c r="K25" s="40"/>
      <c r="M25" s="40"/>
    </row>
    <row r="26" spans="1:11" ht="12.75" customHeight="1">
      <c r="A26" s="56">
        <v>11</v>
      </c>
      <c r="B26" s="48" t="s">
        <v>688</v>
      </c>
      <c r="C26" s="56" t="s">
        <v>69</v>
      </c>
      <c r="D26" s="22">
        <v>13363</v>
      </c>
      <c r="E26" s="17"/>
      <c r="F26" s="45">
        <v>11</v>
      </c>
      <c r="G26" s="60" t="s">
        <v>12</v>
      </c>
      <c r="H26" s="18">
        <f t="shared" si="0"/>
        <v>528.73</v>
      </c>
      <c r="I26" s="16">
        <f t="shared" si="1"/>
        <v>5</v>
      </c>
      <c r="J26" s="92">
        <f t="shared" si="2"/>
        <v>52873</v>
      </c>
      <c r="K26" s="40"/>
    </row>
    <row r="27" spans="1:11" ht="12.75" customHeight="1">
      <c r="A27" s="56">
        <v>12</v>
      </c>
      <c r="B27" s="48" t="s">
        <v>203</v>
      </c>
      <c r="C27" s="56" t="s">
        <v>12</v>
      </c>
      <c r="D27" s="22">
        <v>13059</v>
      </c>
      <c r="E27" s="17"/>
      <c r="F27" s="45">
        <v>12</v>
      </c>
      <c r="G27" s="60" t="s">
        <v>16</v>
      </c>
      <c r="H27" s="18">
        <f t="shared" si="0"/>
        <v>521.45</v>
      </c>
      <c r="I27" s="16">
        <f t="shared" si="1"/>
        <v>3</v>
      </c>
      <c r="J27" s="92">
        <f t="shared" si="2"/>
        <v>31287</v>
      </c>
      <c r="K27" s="40"/>
    </row>
    <row r="28" spans="1:13" ht="12.75" customHeight="1">
      <c r="A28" s="56">
        <v>13</v>
      </c>
      <c r="B28" s="48" t="s">
        <v>419</v>
      </c>
      <c r="C28" s="56" t="s">
        <v>69</v>
      </c>
      <c r="D28" s="22">
        <v>12885</v>
      </c>
      <c r="E28" s="17"/>
      <c r="F28" s="45">
        <v>13</v>
      </c>
      <c r="G28" s="60" t="s">
        <v>122</v>
      </c>
      <c r="H28" s="18">
        <f t="shared" si="0"/>
        <v>497.4583333333333</v>
      </c>
      <c r="I28" s="16">
        <f t="shared" si="1"/>
        <v>6</v>
      </c>
      <c r="J28" s="92">
        <f t="shared" si="2"/>
        <v>59695</v>
      </c>
      <c r="K28" s="40"/>
      <c r="M28" s="40"/>
    </row>
    <row r="29" spans="1:11" ht="12.75" customHeight="1">
      <c r="A29" s="56">
        <v>14</v>
      </c>
      <c r="B29" s="48" t="s">
        <v>689</v>
      </c>
      <c r="C29" s="56" t="s">
        <v>310</v>
      </c>
      <c r="D29" s="22">
        <v>12882</v>
      </c>
      <c r="E29" s="17"/>
      <c r="F29" s="45">
        <v>14</v>
      </c>
      <c r="G29" s="60" t="s">
        <v>34</v>
      </c>
      <c r="H29" s="18">
        <f t="shared" si="0"/>
        <v>494.625</v>
      </c>
      <c r="I29" s="16">
        <f t="shared" si="1"/>
        <v>4</v>
      </c>
      <c r="J29" s="92">
        <f t="shared" si="2"/>
        <v>39570</v>
      </c>
      <c r="K29" s="40"/>
    </row>
    <row r="30" spans="1:11" ht="12.75" customHeight="1">
      <c r="A30" s="56">
        <v>15</v>
      </c>
      <c r="B30" s="48" t="s">
        <v>453</v>
      </c>
      <c r="C30" s="56" t="s">
        <v>62</v>
      </c>
      <c r="D30" s="22">
        <v>12690</v>
      </c>
      <c r="E30" s="17"/>
      <c r="F30" s="45">
        <v>15</v>
      </c>
      <c r="G30" s="60" t="s">
        <v>64</v>
      </c>
      <c r="H30" s="18">
        <f t="shared" si="0"/>
        <v>490.3166666666667</v>
      </c>
      <c r="I30" s="16">
        <f t="shared" si="1"/>
        <v>3</v>
      </c>
      <c r="J30" s="92">
        <f t="shared" si="2"/>
        <v>29419</v>
      </c>
      <c r="K30" s="40"/>
    </row>
    <row r="31" spans="1:14" ht="12.75" customHeight="1">
      <c r="A31" s="56">
        <v>16</v>
      </c>
      <c r="B31" s="48" t="s">
        <v>90</v>
      </c>
      <c r="C31" s="56" t="s">
        <v>23</v>
      </c>
      <c r="D31" s="22">
        <v>12612</v>
      </c>
      <c r="E31" s="17"/>
      <c r="F31" s="45">
        <v>16</v>
      </c>
      <c r="G31" s="60" t="s">
        <v>209</v>
      </c>
      <c r="H31" s="18">
        <f t="shared" si="0"/>
        <v>476.5375</v>
      </c>
      <c r="I31" s="16">
        <f t="shared" si="1"/>
        <v>4</v>
      </c>
      <c r="J31" s="92">
        <f t="shared" si="2"/>
        <v>38123</v>
      </c>
      <c r="K31" s="40"/>
      <c r="M31" s="40"/>
      <c r="N31" s="40"/>
    </row>
    <row r="32" spans="1:11" ht="12.75" customHeight="1">
      <c r="A32" s="56">
        <v>17</v>
      </c>
      <c r="B32" s="48" t="s">
        <v>690</v>
      </c>
      <c r="C32" s="56" t="s">
        <v>64</v>
      </c>
      <c r="D32" s="22">
        <v>12541</v>
      </c>
      <c r="E32" s="17"/>
      <c r="F32" s="45">
        <v>17</v>
      </c>
      <c r="G32" s="60" t="s">
        <v>20</v>
      </c>
      <c r="H32" s="18">
        <f t="shared" si="0"/>
        <v>473.43</v>
      </c>
      <c r="I32" s="16">
        <f t="shared" si="1"/>
        <v>5</v>
      </c>
      <c r="J32" s="92">
        <f t="shared" si="2"/>
        <v>47343</v>
      </c>
      <c r="K32" s="40"/>
    </row>
    <row r="33" spans="1:11" ht="12.75" customHeight="1">
      <c r="A33" s="56">
        <v>18</v>
      </c>
      <c r="B33" s="48" t="s">
        <v>691</v>
      </c>
      <c r="C33" s="56" t="s">
        <v>40</v>
      </c>
      <c r="D33" s="22">
        <v>12504</v>
      </c>
      <c r="E33" s="17"/>
      <c r="F33" s="45">
        <v>18</v>
      </c>
      <c r="G33" s="60" t="s">
        <v>38</v>
      </c>
      <c r="H33" s="18">
        <f t="shared" si="0"/>
        <v>416.975</v>
      </c>
      <c r="I33" s="16">
        <f t="shared" si="1"/>
        <v>2</v>
      </c>
      <c r="J33" s="92">
        <f t="shared" si="2"/>
        <v>16679</v>
      </c>
      <c r="K33" s="40"/>
    </row>
    <row r="34" spans="1:11" ht="12.75" customHeight="1">
      <c r="A34" s="56">
        <v>19</v>
      </c>
      <c r="B34" s="48" t="s">
        <v>389</v>
      </c>
      <c r="C34" s="56" t="s">
        <v>18</v>
      </c>
      <c r="D34" s="22">
        <v>12376</v>
      </c>
      <c r="E34" s="17"/>
      <c r="F34" s="45">
        <v>19</v>
      </c>
      <c r="G34" s="60" t="s">
        <v>78</v>
      </c>
      <c r="H34" s="18">
        <f t="shared" si="0"/>
        <v>406.93333333333334</v>
      </c>
      <c r="I34" s="16">
        <f t="shared" si="1"/>
        <v>3</v>
      </c>
      <c r="J34" s="92">
        <f t="shared" si="2"/>
        <v>24416</v>
      </c>
      <c r="K34" s="40"/>
    </row>
    <row r="35" spans="1:11" ht="12.75" customHeight="1">
      <c r="A35" s="56">
        <v>20</v>
      </c>
      <c r="B35" s="48" t="s">
        <v>351</v>
      </c>
      <c r="C35" s="56" t="s">
        <v>122</v>
      </c>
      <c r="D35" s="22">
        <v>12314</v>
      </c>
      <c r="E35" s="17"/>
      <c r="F35" s="45">
        <v>20</v>
      </c>
      <c r="G35" s="60" t="s">
        <v>398</v>
      </c>
      <c r="H35" s="18">
        <f t="shared" si="0"/>
        <v>391.5</v>
      </c>
      <c r="I35" s="16">
        <f t="shared" si="1"/>
        <v>1</v>
      </c>
      <c r="J35" s="92">
        <f t="shared" si="2"/>
        <v>7830</v>
      </c>
      <c r="K35" s="40"/>
    </row>
    <row r="36" spans="1:11" ht="12.75" customHeight="1">
      <c r="A36" s="56">
        <v>21</v>
      </c>
      <c r="B36" s="48" t="s">
        <v>503</v>
      </c>
      <c r="C36" s="56" t="s">
        <v>69</v>
      </c>
      <c r="D36" s="22">
        <v>12296</v>
      </c>
      <c r="E36" s="17"/>
      <c r="F36" s="45">
        <v>21</v>
      </c>
      <c r="G36" s="60" t="s">
        <v>395</v>
      </c>
      <c r="H36" s="18">
        <f t="shared" si="0"/>
        <v>371.5</v>
      </c>
      <c r="I36" s="16">
        <f t="shared" si="1"/>
        <v>3</v>
      </c>
      <c r="J36" s="92">
        <f t="shared" si="2"/>
        <v>22290</v>
      </c>
      <c r="K36" s="40"/>
    </row>
    <row r="37" spans="1:11" ht="12.75" customHeight="1">
      <c r="A37" s="56">
        <v>22</v>
      </c>
      <c r="B37" s="48" t="s">
        <v>266</v>
      </c>
      <c r="C37" s="56" t="s">
        <v>122</v>
      </c>
      <c r="D37" s="22">
        <v>12278</v>
      </c>
      <c r="E37" s="17"/>
      <c r="F37" s="45">
        <v>22</v>
      </c>
      <c r="G37" s="60" t="s">
        <v>362</v>
      </c>
      <c r="H37" s="18">
        <f t="shared" si="0"/>
        <v>335.85</v>
      </c>
      <c r="I37" s="16">
        <f t="shared" si="1"/>
        <v>1</v>
      </c>
      <c r="J37" s="92">
        <f t="shared" si="2"/>
        <v>6717</v>
      </c>
      <c r="K37" s="40"/>
    </row>
    <row r="38" spans="1:11" ht="12.75" customHeight="1">
      <c r="A38" s="56">
        <v>23</v>
      </c>
      <c r="B38" s="48" t="s">
        <v>968</v>
      </c>
      <c r="C38" s="56" t="s">
        <v>69</v>
      </c>
      <c r="D38" s="22">
        <v>11993</v>
      </c>
      <c r="E38" s="17"/>
      <c r="F38" s="45">
        <v>23</v>
      </c>
      <c r="G38" s="60" t="s">
        <v>360</v>
      </c>
      <c r="H38" s="18">
        <f t="shared" si="0"/>
        <v>92.8</v>
      </c>
      <c r="I38" s="16">
        <f t="shared" si="1"/>
        <v>1</v>
      </c>
      <c r="J38" s="92">
        <f t="shared" si="2"/>
        <v>1856</v>
      </c>
      <c r="K38" s="40"/>
    </row>
    <row r="39" spans="1:10" ht="12.75" customHeight="1">
      <c r="A39" s="56">
        <v>24</v>
      </c>
      <c r="B39" s="48" t="s">
        <v>692</v>
      </c>
      <c r="C39" s="56" t="s">
        <v>23</v>
      </c>
      <c r="D39" s="22">
        <v>11885</v>
      </c>
      <c r="E39" s="17"/>
      <c r="F39" s="45"/>
      <c r="G39" s="60"/>
      <c r="H39" s="61"/>
      <c r="J39" s="36"/>
    </row>
    <row r="40" spans="1:5" ht="12.75" customHeight="1">
      <c r="A40" s="56">
        <v>25</v>
      </c>
      <c r="B40" s="48" t="s">
        <v>269</v>
      </c>
      <c r="C40" s="56" t="s">
        <v>12</v>
      </c>
      <c r="D40" s="22">
        <v>11879</v>
      </c>
      <c r="E40" s="17"/>
    </row>
    <row r="41" spans="1:5" ht="12.75" customHeight="1">
      <c r="A41" s="56">
        <v>26</v>
      </c>
      <c r="B41" s="48" t="s">
        <v>545</v>
      </c>
      <c r="C41" s="56" t="s">
        <v>30</v>
      </c>
      <c r="D41" s="22">
        <v>11847</v>
      </c>
      <c r="E41" s="17"/>
    </row>
    <row r="42" spans="1:5" ht="12.75" customHeight="1">
      <c r="A42" s="56">
        <v>27</v>
      </c>
      <c r="B42" s="48" t="s">
        <v>693</v>
      </c>
      <c r="C42" s="56" t="s">
        <v>23</v>
      </c>
      <c r="D42" s="22">
        <v>11756</v>
      </c>
      <c r="E42" s="17"/>
    </row>
    <row r="43" spans="1:5" ht="12.75" customHeight="1">
      <c r="A43" s="56">
        <v>28</v>
      </c>
      <c r="B43" s="48" t="s">
        <v>694</v>
      </c>
      <c r="C43" s="56" t="s">
        <v>34</v>
      </c>
      <c r="D43" s="22">
        <v>11707</v>
      </c>
      <c r="E43" s="17"/>
    </row>
    <row r="44" spans="1:5" ht="12.75" customHeight="1">
      <c r="A44" s="56">
        <v>29</v>
      </c>
      <c r="B44" s="48" t="s">
        <v>219</v>
      </c>
      <c r="C44" s="56" t="s">
        <v>62</v>
      </c>
      <c r="D44" s="22">
        <v>11692</v>
      </c>
      <c r="E44" s="17"/>
    </row>
    <row r="45" spans="1:5" ht="12.75" customHeight="1">
      <c r="A45" s="56">
        <v>30</v>
      </c>
      <c r="B45" s="48" t="s">
        <v>695</v>
      </c>
      <c r="C45" s="56" t="s">
        <v>34</v>
      </c>
      <c r="D45" s="22">
        <v>11644</v>
      </c>
      <c r="E45" s="17"/>
    </row>
    <row r="46" spans="1:5" ht="12.75" customHeight="1">
      <c r="A46" s="56">
        <v>31</v>
      </c>
      <c r="B46" s="48" t="s">
        <v>696</v>
      </c>
      <c r="C46" s="56" t="s">
        <v>20</v>
      </c>
      <c r="D46" s="22">
        <v>11594</v>
      </c>
      <c r="E46" s="17"/>
    </row>
    <row r="47" spans="1:5" ht="12.75" customHeight="1">
      <c r="A47" s="56">
        <v>32</v>
      </c>
      <c r="B47" s="48" t="s">
        <v>697</v>
      </c>
      <c r="C47" s="56" t="s">
        <v>20</v>
      </c>
      <c r="D47" s="22">
        <v>11493</v>
      </c>
      <c r="E47" s="17"/>
    </row>
    <row r="48" spans="1:5" ht="12.75" customHeight="1">
      <c r="A48" s="56">
        <v>33</v>
      </c>
      <c r="B48" s="48" t="s">
        <v>229</v>
      </c>
      <c r="C48" s="56" t="s">
        <v>36</v>
      </c>
      <c r="D48" s="22">
        <v>11482</v>
      </c>
      <c r="E48" s="17"/>
    </row>
    <row r="49" spans="1:5" ht="12.75" customHeight="1">
      <c r="A49" s="56">
        <v>34</v>
      </c>
      <c r="B49" s="48" t="s">
        <v>542</v>
      </c>
      <c r="C49" s="56" t="s">
        <v>36</v>
      </c>
      <c r="D49" s="22">
        <v>11386</v>
      </c>
      <c r="E49" s="17"/>
    </row>
    <row r="50" spans="1:5" ht="12.75" customHeight="1">
      <c r="A50" s="56">
        <v>35</v>
      </c>
      <c r="B50" s="48" t="s">
        <v>356</v>
      </c>
      <c r="C50" s="56" t="s">
        <v>209</v>
      </c>
      <c r="D50" s="22">
        <v>11325</v>
      </c>
      <c r="E50" s="17"/>
    </row>
    <row r="51" spans="1:5" ht="12.75" customHeight="1">
      <c r="A51" s="56">
        <v>36</v>
      </c>
      <c r="B51" s="48" t="s">
        <v>455</v>
      </c>
      <c r="C51" s="56" t="s">
        <v>30</v>
      </c>
      <c r="D51" s="22">
        <v>11120</v>
      </c>
      <c r="E51" s="17"/>
    </row>
    <row r="52" spans="1:5" ht="12.75" customHeight="1">
      <c r="A52" s="56">
        <v>37</v>
      </c>
      <c r="B52" s="48" t="s">
        <v>58</v>
      </c>
      <c r="C52" s="56" t="s">
        <v>12</v>
      </c>
      <c r="D52" s="22">
        <v>11110</v>
      </c>
      <c r="E52" s="17"/>
    </row>
    <row r="53" spans="1:5" ht="12.75" customHeight="1">
      <c r="A53" s="56">
        <v>38</v>
      </c>
      <c r="B53" s="48" t="s">
        <v>698</v>
      </c>
      <c r="C53" s="56" t="s">
        <v>30</v>
      </c>
      <c r="D53" s="22">
        <v>11021</v>
      </c>
      <c r="E53" s="17"/>
    </row>
    <row r="54" spans="1:5" ht="12.75" customHeight="1">
      <c r="A54" s="56">
        <v>39</v>
      </c>
      <c r="B54" s="48" t="s">
        <v>699</v>
      </c>
      <c r="C54" s="56" t="s">
        <v>62</v>
      </c>
      <c r="D54" s="22">
        <v>11015</v>
      </c>
      <c r="E54" s="17"/>
    </row>
    <row r="55" spans="1:5" ht="12.75" customHeight="1">
      <c r="A55" s="56">
        <v>40</v>
      </c>
      <c r="B55" s="48" t="s">
        <v>700</v>
      </c>
      <c r="C55" s="56" t="s">
        <v>12</v>
      </c>
      <c r="D55" s="22">
        <v>10851</v>
      </c>
      <c r="E55" s="17"/>
    </row>
    <row r="56" spans="1:5" ht="12.75" customHeight="1">
      <c r="A56" s="56">
        <v>41</v>
      </c>
      <c r="B56" s="48" t="s">
        <v>701</v>
      </c>
      <c r="C56" s="56" t="s">
        <v>122</v>
      </c>
      <c r="D56" s="22">
        <v>10790</v>
      </c>
      <c r="E56" s="17"/>
    </row>
    <row r="57" spans="1:5" ht="12.75" customHeight="1">
      <c r="A57" s="56">
        <v>42</v>
      </c>
      <c r="B57" s="48" t="s">
        <v>412</v>
      </c>
      <c r="C57" s="56" t="s">
        <v>305</v>
      </c>
      <c r="D57" s="22">
        <v>10678</v>
      </c>
      <c r="E57" s="17"/>
    </row>
    <row r="58" spans="1:5" ht="12.75" customHeight="1">
      <c r="A58" s="56">
        <v>43</v>
      </c>
      <c r="B58" s="48" t="s">
        <v>702</v>
      </c>
      <c r="C58" s="56" t="s">
        <v>69</v>
      </c>
      <c r="D58" s="22">
        <v>10598</v>
      </c>
      <c r="E58" s="17"/>
    </row>
    <row r="59" spans="1:5" ht="12.75" customHeight="1">
      <c r="A59" s="56">
        <v>44</v>
      </c>
      <c r="B59" s="48" t="s">
        <v>227</v>
      </c>
      <c r="C59" s="56" t="s">
        <v>23</v>
      </c>
      <c r="D59" s="22">
        <v>10373</v>
      </c>
      <c r="E59" s="17"/>
    </row>
    <row r="60" spans="1:5" ht="12.75" customHeight="1">
      <c r="A60" s="56">
        <v>45</v>
      </c>
      <c r="B60" s="48" t="s">
        <v>510</v>
      </c>
      <c r="C60" s="56" t="s">
        <v>312</v>
      </c>
      <c r="D60" s="22">
        <v>10285</v>
      </c>
      <c r="E60" s="17"/>
    </row>
    <row r="61" spans="1:5" ht="12.75" customHeight="1">
      <c r="A61" s="56">
        <v>46</v>
      </c>
      <c r="B61" s="48" t="s">
        <v>703</v>
      </c>
      <c r="C61" s="56" t="s">
        <v>69</v>
      </c>
      <c r="D61" s="22">
        <v>10074</v>
      </c>
      <c r="E61" s="17"/>
    </row>
    <row r="62" spans="1:5" ht="12.75" customHeight="1">
      <c r="A62" s="56">
        <v>47</v>
      </c>
      <c r="B62" s="48" t="s">
        <v>704</v>
      </c>
      <c r="C62" s="56" t="s">
        <v>23</v>
      </c>
      <c r="D62" s="22">
        <v>10034</v>
      </c>
      <c r="E62" s="17"/>
    </row>
    <row r="63" spans="1:5" ht="12.75" customHeight="1">
      <c r="A63" s="56">
        <v>48</v>
      </c>
      <c r="B63" s="48" t="s">
        <v>705</v>
      </c>
      <c r="C63" s="56" t="s">
        <v>30</v>
      </c>
      <c r="D63" s="22">
        <v>10007</v>
      </c>
      <c r="E63" s="17"/>
    </row>
    <row r="64" spans="1:5" ht="12.75" customHeight="1">
      <c r="A64" s="56">
        <v>49</v>
      </c>
      <c r="B64" s="48" t="s">
        <v>475</v>
      </c>
      <c r="C64" s="56" t="s">
        <v>16</v>
      </c>
      <c r="D64" s="22">
        <v>9708</v>
      </c>
      <c r="E64" s="17"/>
    </row>
    <row r="65" spans="1:5" ht="12.75" customHeight="1">
      <c r="A65" s="56">
        <v>50</v>
      </c>
      <c r="B65" s="48" t="s">
        <v>469</v>
      </c>
      <c r="C65" s="56" t="s">
        <v>30</v>
      </c>
      <c r="D65" s="22">
        <v>9616</v>
      </c>
      <c r="E65" s="17"/>
    </row>
    <row r="66" spans="1:5" ht="12.75" customHeight="1">
      <c r="A66" s="56">
        <v>51</v>
      </c>
      <c r="B66" s="48" t="s">
        <v>562</v>
      </c>
      <c r="C66" s="56" t="s">
        <v>40</v>
      </c>
      <c r="D66" s="22">
        <v>9614</v>
      </c>
      <c r="E66" s="17"/>
    </row>
    <row r="67" spans="1:5" ht="12.75" customHeight="1">
      <c r="A67" s="56">
        <v>52</v>
      </c>
      <c r="B67" s="48" t="s">
        <v>706</v>
      </c>
      <c r="C67" s="56" t="s">
        <v>78</v>
      </c>
      <c r="D67" s="22">
        <v>9535</v>
      </c>
      <c r="E67" s="17"/>
    </row>
    <row r="68" spans="1:5" ht="12.75" customHeight="1">
      <c r="A68" s="56">
        <v>53</v>
      </c>
      <c r="B68" s="48" t="s">
        <v>707</v>
      </c>
      <c r="C68" s="56" t="s">
        <v>122</v>
      </c>
      <c r="D68" s="22">
        <v>9510</v>
      </c>
      <c r="E68" s="17"/>
    </row>
    <row r="69" spans="1:5" ht="12.75" customHeight="1">
      <c r="A69" s="56">
        <v>54</v>
      </c>
      <c r="B69" s="48" t="s">
        <v>391</v>
      </c>
      <c r="C69" s="56" t="s">
        <v>209</v>
      </c>
      <c r="D69" s="22">
        <v>9462</v>
      </c>
      <c r="E69" s="17"/>
    </row>
    <row r="70" spans="1:5" ht="12.75" customHeight="1">
      <c r="A70" s="56">
        <v>55</v>
      </c>
      <c r="B70" s="48" t="s">
        <v>708</v>
      </c>
      <c r="C70" s="56" t="s">
        <v>20</v>
      </c>
      <c r="D70" s="22">
        <v>9185</v>
      </c>
      <c r="E70" s="17"/>
    </row>
    <row r="71" spans="1:5" ht="12.75" customHeight="1">
      <c r="A71" s="56">
        <v>56</v>
      </c>
      <c r="B71" s="48" t="s">
        <v>217</v>
      </c>
      <c r="C71" s="56" t="s">
        <v>38</v>
      </c>
      <c r="D71" s="22">
        <v>9173</v>
      </c>
      <c r="E71" s="17"/>
    </row>
    <row r="72" spans="1:5" ht="12.75" customHeight="1">
      <c r="A72" s="56">
        <v>57</v>
      </c>
      <c r="B72" s="48" t="s">
        <v>399</v>
      </c>
      <c r="C72" s="56" t="s">
        <v>209</v>
      </c>
      <c r="D72" s="22">
        <v>9075</v>
      </c>
      <c r="E72" s="17"/>
    </row>
    <row r="73" spans="1:5" ht="12.75" customHeight="1">
      <c r="A73" s="56">
        <v>58</v>
      </c>
      <c r="B73" s="48" t="s">
        <v>709</v>
      </c>
      <c r="C73" s="56" t="s">
        <v>395</v>
      </c>
      <c r="D73" s="22">
        <v>8749</v>
      </c>
      <c r="E73" s="17"/>
    </row>
    <row r="74" spans="1:5" ht="12.75" customHeight="1">
      <c r="A74" s="56">
        <v>59</v>
      </c>
      <c r="B74" s="48" t="s">
        <v>710</v>
      </c>
      <c r="C74" s="56" t="s">
        <v>312</v>
      </c>
      <c r="D74" s="22">
        <v>8709</v>
      </c>
      <c r="E74" s="17"/>
    </row>
    <row r="75" spans="1:5" ht="12.75" customHeight="1">
      <c r="A75" s="56">
        <v>60</v>
      </c>
      <c r="B75" s="48" t="s">
        <v>551</v>
      </c>
      <c r="C75" s="56" t="s">
        <v>64</v>
      </c>
      <c r="D75" s="22">
        <v>8475</v>
      </c>
      <c r="E75" s="17"/>
    </row>
    <row r="76" spans="1:5" ht="12.75" customHeight="1">
      <c r="A76" s="56">
        <v>61</v>
      </c>
      <c r="B76" s="48" t="s">
        <v>516</v>
      </c>
      <c r="C76" s="56" t="s">
        <v>122</v>
      </c>
      <c r="D76" s="22">
        <v>8431</v>
      </c>
      <c r="E76" s="17"/>
    </row>
    <row r="77" spans="1:5" ht="12.75" customHeight="1">
      <c r="A77" s="56">
        <v>62</v>
      </c>
      <c r="B77" s="48" t="s">
        <v>550</v>
      </c>
      <c r="C77" s="56" t="s">
        <v>64</v>
      </c>
      <c r="D77" s="22">
        <v>8403</v>
      </c>
      <c r="E77" s="17"/>
    </row>
    <row r="78" spans="1:5" ht="12.75" customHeight="1">
      <c r="A78" s="56">
        <v>63</v>
      </c>
      <c r="B78" s="48" t="s">
        <v>711</v>
      </c>
      <c r="C78" s="56" t="s">
        <v>78</v>
      </c>
      <c r="D78" s="22">
        <v>8390</v>
      </c>
      <c r="E78" s="17"/>
    </row>
    <row r="79" spans="1:5" ht="12.75" customHeight="1">
      <c r="A79" s="56">
        <v>64</v>
      </c>
      <c r="B79" s="48" t="s">
        <v>712</v>
      </c>
      <c r="C79" s="56" t="s">
        <v>34</v>
      </c>
      <c r="D79" s="22">
        <v>8366</v>
      </c>
      <c r="E79" s="17"/>
    </row>
    <row r="80" spans="1:5" ht="12.75" customHeight="1">
      <c r="A80" s="56">
        <v>65</v>
      </c>
      <c r="B80" s="48" t="s">
        <v>547</v>
      </c>
      <c r="C80" s="56" t="s">
        <v>209</v>
      </c>
      <c r="D80" s="22">
        <v>8261</v>
      </c>
      <c r="E80" s="17"/>
    </row>
    <row r="81" spans="1:5" ht="12.75" customHeight="1">
      <c r="A81" s="56">
        <v>66</v>
      </c>
      <c r="B81" s="48" t="s">
        <v>713</v>
      </c>
      <c r="C81" s="56" t="s">
        <v>395</v>
      </c>
      <c r="D81" s="22">
        <v>8244</v>
      </c>
      <c r="E81" s="17"/>
    </row>
    <row r="82" spans="1:5" ht="12.75" customHeight="1">
      <c r="A82" s="56">
        <v>67</v>
      </c>
      <c r="B82" s="48" t="s">
        <v>561</v>
      </c>
      <c r="C82" s="56" t="s">
        <v>34</v>
      </c>
      <c r="D82" s="22">
        <v>7853</v>
      </c>
      <c r="E82" s="17"/>
    </row>
    <row r="83" spans="1:5" ht="12.75" customHeight="1">
      <c r="A83" s="56">
        <v>68</v>
      </c>
      <c r="B83" s="48" t="s">
        <v>553</v>
      </c>
      <c r="C83" s="56" t="s">
        <v>398</v>
      </c>
      <c r="D83" s="22">
        <v>7830</v>
      </c>
      <c r="E83" s="17"/>
    </row>
    <row r="84" spans="1:5" ht="12.75" customHeight="1">
      <c r="A84" s="56">
        <v>69</v>
      </c>
      <c r="B84" s="48" t="s">
        <v>552</v>
      </c>
      <c r="C84" s="56" t="s">
        <v>16</v>
      </c>
      <c r="D84" s="22">
        <v>7608</v>
      </c>
      <c r="E84" s="17"/>
    </row>
    <row r="85" spans="1:6" ht="12.75" customHeight="1">
      <c r="A85" s="56">
        <v>70</v>
      </c>
      <c r="B85" s="48" t="s">
        <v>309</v>
      </c>
      <c r="C85" s="56" t="s">
        <v>20</v>
      </c>
      <c r="D85" s="22">
        <v>7582</v>
      </c>
      <c r="E85" s="17"/>
      <c r="F85" s="23"/>
    </row>
    <row r="86" spans="1:5" ht="12.75" customHeight="1">
      <c r="A86" s="56">
        <v>71</v>
      </c>
      <c r="B86" s="48" t="s">
        <v>223</v>
      </c>
      <c r="C86" s="56" t="s">
        <v>38</v>
      </c>
      <c r="D86" s="22">
        <v>7506</v>
      </c>
      <c r="E86" s="17"/>
    </row>
    <row r="87" spans="1:4" ht="12.75" customHeight="1">
      <c r="A87" s="56">
        <v>72</v>
      </c>
      <c r="B87" s="48" t="s">
        <v>714</v>
      </c>
      <c r="C87" s="56" t="s">
        <v>20</v>
      </c>
      <c r="D87" s="22">
        <v>7489</v>
      </c>
    </row>
    <row r="88" spans="1:4" ht="12.75" customHeight="1">
      <c r="A88" s="56">
        <v>73</v>
      </c>
      <c r="B88" s="48" t="s">
        <v>715</v>
      </c>
      <c r="C88" s="56" t="s">
        <v>30</v>
      </c>
      <c r="D88" s="22">
        <v>6846</v>
      </c>
    </row>
    <row r="89" spans="1:4" ht="12.75" customHeight="1">
      <c r="A89" s="56">
        <v>74</v>
      </c>
      <c r="B89" s="48" t="s">
        <v>716</v>
      </c>
      <c r="C89" s="56" t="s">
        <v>362</v>
      </c>
      <c r="D89" s="22">
        <v>6717</v>
      </c>
    </row>
    <row r="90" spans="1:4" ht="12.75" customHeight="1">
      <c r="A90" s="56">
        <v>75</v>
      </c>
      <c r="B90" s="48" t="s">
        <v>226</v>
      </c>
      <c r="C90" s="56" t="s">
        <v>78</v>
      </c>
      <c r="D90" s="22">
        <v>6491</v>
      </c>
    </row>
    <row r="91" spans="1:4" ht="12.75" customHeight="1">
      <c r="A91" s="56">
        <v>76</v>
      </c>
      <c r="B91" s="48" t="s">
        <v>717</v>
      </c>
      <c r="C91" s="56" t="s">
        <v>122</v>
      </c>
      <c r="D91" s="22">
        <v>6372</v>
      </c>
    </row>
    <row r="92" spans="1:4" ht="12.75" customHeight="1">
      <c r="A92" s="56">
        <v>77</v>
      </c>
      <c r="B92" s="48" t="s">
        <v>966</v>
      </c>
      <c r="C92" s="56" t="s">
        <v>12</v>
      </c>
      <c r="D92" s="22">
        <v>5974</v>
      </c>
    </row>
    <row r="93" spans="1:4" ht="12.75" customHeight="1">
      <c r="A93" s="56">
        <v>78</v>
      </c>
      <c r="B93" s="48" t="s">
        <v>973</v>
      </c>
      <c r="C93" s="56" t="s">
        <v>395</v>
      </c>
      <c r="D93" s="30">
        <v>5297</v>
      </c>
    </row>
    <row r="94" spans="1:4" ht="12.75">
      <c r="A94" s="56">
        <v>79</v>
      </c>
      <c r="B94" s="48" t="s">
        <v>718</v>
      </c>
      <c r="C94" s="56" t="s">
        <v>360</v>
      </c>
      <c r="D94" s="27">
        <v>1856</v>
      </c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  <row r="151" ht="12.75">
      <c r="D151" s="22"/>
    </row>
    <row r="152" ht="12.75">
      <c r="D152" s="22"/>
    </row>
    <row r="153" ht="12.75">
      <c r="D153" s="22"/>
    </row>
    <row r="154" ht="12.75">
      <c r="D154" s="22"/>
    </row>
    <row r="155" ht="12.75">
      <c r="D155" s="22"/>
    </row>
    <row r="156" ht="12.75">
      <c r="D156" s="22"/>
    </row>
    <row r="157" ht="12.75">
      <c r="D157" s="22"/>
    </row>
    <row r="158" ht="12.75">
      <c r="D158" s="22"/>
    </row>
    <row r="159" ht="12.75">
      <c r="D159" s="22"/>
    </row>
    <row r="160" ht="12.75">
      <c r="D160" s="22"/>
    </row>
    <row r="161" ht="12.75">
      <c r="D161" s="22"/>
    </row>
    <row r="162" ht="12.75">
      <c r="D162" s="22"/>
    </row>
    <row r="163" ht="12.75">
      <c r="D163" s="3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16" customWidth="1"/>
    <col min="2" max="2" width="28.7109375" style="0" customWidth="1"/>
    <col min="3" max="3" width="5.421875" style="16" bestFit="1" customWidth="1"/>
    <col min="4" max="4" width="9.140625" style="16" bestFit="1" customWidth="1"/>
    <col min="5" max="6" width="8.7109375" style="0" customWidth="1"/>
    <col min="7" max="7" width="7.7109375" style="16" bestFit="1" customWidth="1"/>
    <col min="8" max="8" width="20.28125" style="36" bestFit="1" customWidth="1"/>
    <col min="9" max="9" width="8.7109375" style="0" customWidth="1"/>
  </cols>
  <sheetData>
    <row r="1" spans="1:9" ht="21" customHeight="1">
      <c r="A1" s="32" t="s">
        <v>719</v>
      </c>
      <c r="B1" s="2"/>
      <c r="E1" s="3"/>
      <c r="F1" s="3"/>
      <c r="H1" s="52"/>
      <c r="I1" s="3"/>
    </row>
    <row r="2" spans="1:13" ht="12.75" customHeight="1">
      <c r="A2" s="32" t="s">
        <v>720</v>
      </c>
      <c r="B2" s="2"/>
      <c r="C2" s="26"/>
      <c r="D2" s="26"/>
      <c r="F2" s="92" t="s">
        <v>905</v>
      </c>
      <c r="G2" s="23" t="s">
        <v>721</v>
      </c>
      <c r="H2" s="62" t="s">
        <v>722</v>
      </c>
      <c r="I2" s="63" t="s">
        <v>723</v>
      </c>
      <c r="J2" s="23"/>
      <c r="K2" s="23"/>
      <c r="L2" s="23"/>
      <c r="M2" s="23"/>
    </row>
    <row r="3" spans="1:13" ht="12.75" customHeight="1">
      <c r="A3" s="25"/>
      <c r="B3" s="17"/>
      <c r="C3" s="25"/>
      <c r="D3" s="26"/>
      <c r="F3" s="92" t="s">
        <v>906</v>
      </c>
      <c r="G3" s="23" t="s">
        <v>724</v>
      </c>
      <c r="H3" s="62" t="s">
        <v>435</v>
      </c>
      <c r="I3" s="61" t="s">
        <v>429</v>
      </c>
      <c r="J3" s="23"/>
      <c r="K3" s="23"/>
      <c r="L3" s="23"/>
      <c r="M3" s="23"/>
    </row>
    <row r="4" spans="1:13" ht="12.75" customHeight="1">
      <c r="A4" s="25" t="s">
        <v>725</v>
      </c>
      <c r="B4" s="37"/>
      <c r="C4" s="26">
        <v>83</v>
      </c>
      <c r="D4" s="16" t="s">
        <v>907</v>
      </c>
      <c r="F4" s="92" t="s">
        <v>910</v>
      </c>
      <c r="G4" s="23" t="s">
        <v>726</v>
      </c>
      <c r="H4" s="62" t="s">
        <v>251</v>
      </c>
      <c r="I4" s="63" t="s">
        <v>727</v>
      </c>
      <c r="J4" s="23"/>
      <c r="K4" s="23"/>
      <c r="L4" s="23"/>
      <c r="M4" s="23"/>
    </row>
    <row r="5" spans="1:13" ht="12.75" customHeight="1">
      <c r="A5" s="26"/>
      <c r="B5" s="17"/>
      <c r="C5" s="26">
        <v>21</v>
      </c>
      <c r="D5" s="16" t="s">
        <v>908</v>
      </c>
      <c r="F5" s="92" t="s">
        <v>911</v>
      </c>
      <c r="G5" s="23" t="s">
        <v>728</v>
      </c>
      <c r="H5" s="62" t="s">
        <v>729</v>
      </c>
      <c r="I5" s="63" t="s">
        <v>730</v>
      </c>
      <c r="J5" s="23"/>
      <c r="K5" s="23"/>
      <c r="L5" s="23"/>
      <c r="M5" s="23"/>
    </row>
    <row r="6" spans="1:13" ht="12.75" customHeight="1">
      <c r="A6" s="26"/>
      <c r="B6" s="37"/>
      <c r="C6" s="26">
        <v>7</v>
      </c>
      <c r="D6" s="22" t="s">
        <v>909</v>
      </c>
      <c r="F6" s="92" t="s">
        <v>912</v>
      </c>
      <c r="G6" s="23" t="s">
        <v>731</v>
      </c>
      <c r="H6" s="62" t="s">
        <v>732</v>
      </c>
      <c r="I6" s="63" t="s">
        <v>733</v>
      </c>
      <c r="J6" s="23"/>
      <c r="K6" s="23"/>
      <c r="L6" s="23"/>
      <c r="M6" s="23"/>
    </row>
    <row r="7" spans="3:13" ht="12.75" customHeight="1">
      <c r="C7" s="16">
        <v>24</v>
      </c>
      <c r="D7" s="16" t="s">
        <v>976</v>
      </c>
      <c r="F7" s="92" t="s">
        <v>913</v>
      </c>
      <c r="G7" s="23" t="s">
        <v>734</v>
      </c>
      <c r="H7" s="62" t="s">
        <v>735</v>
      </c>
      <c r="I7" s="63" t="s">
        <v>736</v>
      </c>
      <c r="J7" s="23"/>
      <c r="K7" s="23"/>
      <c r="L7" s="23"/>
      <c r="M7" s="23"/>
    </row>
    <row r="8" spans="6:13" ht="12.75" customHeight="1">
      <c r="F8" s="92" t="s">
        <v>914</v>
      </c>
      <c r="G8" s="23" t="s">
        <v>737</v>
      </c>
      <c r="H8" s="62" t="s">
        <v>738</v>
      </c>
      <c r="I8" s="63" t="s">
        <v>681</v>
      </c>
      <c r="J8" s="23"/>
      <c r="K8" s="23"/>
      <c r="L8" s="23"/>
      <c r="M8" s="23"/>
    </row>
    <row r="9" spans="5:8" ht="12.75" customHeight="1">
      <c r="E9" s="17"/>
      <c r="F9" s="17"/>
      <c r="G9" s="25"/>
      <c r="H9" s="55"/>
    </row>
    <row r="10" spans="5:8" ht="12.75" customHeight="1">
      <c r="E10" s="17"/>
      <c r="F10" s="17"/>
      <c r="G10" s="25"/>
      <c r="H10" s="55"/>
    </row>
    <row r="11" spans="5:8" ht="12.75" customHeight="1">
      <c r="E11" s="17"/>
      <c r="F11" s="17" t="s">
        <v>589</v>
      </c>
      <c r="G11" s="26"/>
      <c r="H11" s="55"/>
    </row>
    <row r="12" ht="13.5" customHeight="1">
      <c r="E12" s="17"/>
    </row>
    <row r="13" ht="12.75" customHeight="1">
      <c r="E13" s="17"/>
    </row>
    <row r="14" spans="5:6" ht="12.75" customHeight="1">
      <c r="E14" s="17"/>
      <c r="F14" s="6"/>
    </row>
    <row r="15" spans="1:12" ht="12.75" customHeight="1">
      <c r="A15" s="38" t="s">
        <v>7</v>
      </c>
      <c r="B15" s="39" t="s">
        <v>8</v>
      </c>
      <c r="C15" s="38" t="s">
        <v>9</v>
      </c>
      <c r="D15" s="5" t="s">
        <v>10</v>
      </c>
      <c r="E15" s="17"/>
      <c r="F15" s="38" t="s">
        <v>902</v>
      </c>
      <c r="G15" s="38" t="s">
        <v>9</v>
      </c>
      <c r="H15" s="5" t="s">
        <v>24</v>
      </c>
      <c r="I15" s="5" t="s">
        <v>539</v>
      </c>
      <c r="J15" s="91" t="s">
        <v>903</v>
      </c>
      <c r="K15" s="57"/>
      <c r="L15" s="57"/>
    </row>
    <row r="16" spans="1:16" ht="12.75" customHeight="1">
      <c r="A16" s="7">
        <v>1</v>
      </c>
      <c r="B16" s="8" t="s">
        <v>694</v>
      </c>
      <c r="C16" s="9" t="s">
        <v>34</v>
      </c>
      <c r="D16" s="27">
        <v>15708</v>
      </c>
      <c r="E16" s="17"/>
      <c r="F16" s="45">
        <v>1</v>
      </c>
      <c r="G16" s="60" t="s">
        <v>23</v>
      </c>
      <c r="H16" s="18">
        <f aca="true" t="shared" si="0" ref="H16:H25">J16/I16/$C$5</f>
        <v>648.9642857142857</v>
      </c>
      <c r="I16" s="16">
        <f aca="true" t="shared" si="1" ref="I16:I39">COUNTIF($C$16:$D$150,G16)</f>
        <v>4</v>
      </c>
      <c r="J16" s="92">
        <f aca="true" t="shared" si="2" ref="J16:J39">SUMIF($C$16:$D$146,G16,$D$16:$D$146)</f>
        <v>54513</v>
      </c>
      <c r="K16" s="16"/>
      <c r="L16" s="16"/>
      <c r="M16" s="26"/>
      <c r="N16" s="26"/>
      <c r="O16" s="16"/>
      <c r="P16" s="16"/>
    </row>
    <row r="17" spans="1:20" ht="12.75" customHeight="1">
      <c r="A17" s="10">
        <v>2</v>
      </c>
      <c r="B17" s="11" t="s">
        <v>739</v>
      </c>
      <c r="C17" s="12" t="s">
        <v>18</v>
      </c>
      <c r="D17" s="27">
        <v>15335</v>
      </c>
      <c r="E17" s="17"/>
      <c r="F17" s="45">
        <v>2</v>
      </c>
      <c r="G17" s="60" t="s">
        <v>18</v>
      </c>
      <c r="H17" s="18">
        <f t="shared" si="0"/>
        <v>640.3619047619047</v>
      </c>
      <c r="I17" s="16">
        <f t="shared" si="1"/>
        <v>5</v>
      </c>
      <c r="J17" s="92">
        <f t="shared" si="2"/>
        <v>67238</v>
      </c>
      <c r="K17" s="16"/>
      <c r="L17" s="16"/>
      <c r="M17" s="26"/>
      <c r="N17" s="16"/>
      <c r="O17" s="16"/>
      <c r="P17" s="16"/>
      <c r="Q17" s="16"/>
      <c r="T17" s="36"/>
    </row>
    <row r="18" spans="1:19" ht="12.75" customHeight="1">
      <c r="A18" s="13">
        <v>3</v>
      </c>
      <c r="B18" s="14" t="s">
        <v>538</v>
      </c>
      <c r="C18" s="15" t="s">
        <v>23</v>
      </c>
      <c r="D18" s="27">
        <v>15284</v>
      </c>
      <c r="E18" s="17"/>
      <c r="F18" s="45">
        <v>3</v>
      </c>
      <c r="G18" s="60" t="s">
        <v>30</v>
      </c>
      <c r="H18" s="18">
        <f t="shared" si="0"/>
        <v>615.530612244898</v>
      </c>
      <c r="I18" s="16">
        <f t="shared" si="1"/>
        <v>7</v>
      </c>
      <c r="J18" s="92">
        <f t="shared" si="2"/>
        <v>90483</v>
      </c>
      <c r="K18" s="16"/>
      <c r="L18" s="16"/>
      <c r="M18" s="16"/>
      <c r="N18" s="16"/>
      <c r="O18" s="16"/>
      <c r="P18" s="16"/>
      <c r="Q18" s="16"/>
      <c r="R18" s="16"/>
      <c r="S18" s="16"/>
    </row>
    <row r="19" spans="1:15" ht="12.75" customHeight="1">
      <c r="A19" s="16">
        <v>4</v>
      </c>
      <c r="B19" t="s">
        <v>90</v>
      </c>
      <c r="C19" s="56" t="s">
        <v>23</v>
      </c>
      <c r="D19" s="27">
        <v>14889</v>
      </c>
      <c r="E19" s="17"/>
      <c r="F19" s="45">
        <v>4</v>
      </c>
      <c r="G19" s="60" t="s">
        <v>36</v>
      </c>
      <c r="H19" s="18">
        <f t="shared" si="0"/>
        <v>608.031746031746</v>
      </c>
      <c r="I19" s="16">
        <f t="shared" si="1"/>
        <v>3</v>
      </c>
      <c r="J19" s="92">
        <f t="shared" si="2"/>
        <v>38306</v>
      </c>
      <c r="K19" s="16"/>
      <c r="L19" s="16"/>
      <c r="M19" s="16"/>
      <c r="N19" s="16"/>
      <c r="O19" s="16"/>
    </row>
    <row r="20" spans="1:15" ht="12.75" customHeight="1">
      <c r="A20" s="16">
        <v>5</v>
      </c>
      <c r="B20" t="s">
        <v>316</v>
      </c>
      <c r="C20" s="56" t="s">
        <v>18</v>
      </c>
      <c r="D20" s="22">
        <v>14832</v>
      </c>
      <c r="E20" s="17"/>
      <c r="F20" s="45">
        <v>5</v>
      </c>
      <c r="G20" s="60" t="s">
        <v>20</v>
      </c>
      <c r="H20" s="18">
        <f t="shared" si="0"/>
        <v>582.2063492063493</v>
      </c>
      <c r="I20" s="16">
        <f t="shared" si="1"/>
        <v>3</v>
      </c>
      <c r="J20" s="92">
        <f t="shared" si="2"/>
        <v>36679</v>
      </c>
      <c r="K20" s="16"/>
      <c r="L20" s="16"/>
      <c r="M20" s="16"/>
      <c r="N20" s="16"/>
      <c r="O20" s="16"/>
    </row>
    <row r="21" spans="1:15" ht="12.75" customHeight="1">
      <c r="A21" s="16">
        <v>6</v>
      </c>
      <c r="B21" t="s">
        <v>229</v>
      </c>
      <c r="C21" s="56" t="s">
        <v>36</v>
      </c>
      <c r="D21" s="22">
        <v>14809</v>
      </c>
      <c r="E21" s="17"/>
      <c r="F21" s="45">
        <v>6</v>
      </c>
      <c r="G21" s="60" t="s">
        <v>209</v>
      </c>
      <c r="H21" s="18">
        <f t="shared" si="0"/>
        <v>579.6190476190476</v>
      </c>
      <c r="I21" s="16">
        <f t="shared" si="1"/>
        <v>3</v>
      </c>
      <c r="J21" s="92">
        <f t="shared" si="2"/>
        <v>36516</v>
      </c>
      <c r="K21" s="16"/>
      <c r="L21" s="16"/>
      <c r="M21" s="16"/>
      <c r="N21" s="16"/>
      <c r="O21" s="16"/>
    </row>
    <row r="22" spans="1:16" ht="12.75" customHeight="1">
      <c r="A22" s="16">
        <v>7</v>
      </c>
      <c r="B22" t="s">
        <v>972</v>
      </c>
      <c r="C22" s="56" t="s">
        <v>30</v>
      </c>
      <c r="D22" s="22">
        <v>14508</v>
      </c>
      <c r="E22" s="17"/>
      <c r="F22" s="45">
        <v>7</v>
      </c>
      <c r="G22" s="60" t="s">
        <v>64</v>
      </c>
      <c r="H22" s="18">
        <f t="shared" si="0"/>
        <v>571.9047619047619</v>
      </c>
      <c r="I22" s="16">
        <f t="shared" si="1"/>
        <v>3</v>
      </c>
      <c r="J22" s="92">
        <f t="shared" si="2"/>
        <v>36030</v>
      </c>
      <c r="K22" s="16"/>
      <c r="L22" s="16"/>
      <c r="M22" s="16"/>
      <c r="N22" s="16"/>
      <c r="O22" s="16"/>
      <c r="P22" s="40"/>
    </row>
    <row r="23" spans="1:16" ht="12.75" customHeight="1">
      <c r="A23" s="16">
        <v>8</v>
      </c>
      <c r="B23" t="s">
        <v>740</v>
      </c>
      <c r="C23" s="56" t="s">
        <v>18</v>
      </c>
      <c r="D23" s="22">
        <v>14408</v>
      </c>
      <c r="E23" s="17"/>
      <c r="F23" s="45">
        <v>8</v>
      </c>
      <c r="G23" s="60" t="s">
        <v>312</v>
      </c>
      <c r="H23" s="18">
        <f t="shared" si="0"/>
        <v>564.2619047619048</v>
      </c>
      <c r="I23" s="16">
        <f t="shared" si="1"/>
        <v>4</v>
      </c>
      <c r="J23" s="92">
        <f t="shared" si="2"/>
        <v>47398</v>
      </c>
      <c r="K23" s="16"/>
      <c r="L23" s="16"/>
      <c r="M23" s="16"/>
      <c r="N23" s="16"/>
      <c r="O23" s="16"/>
      <c r="P23" s="16"/>
    </row>
    <row r="24" spans="1:16" ht="12.75" customHeight="1">
      <c r="A24" s="16">
        <v>9</v>
      </c>
      <c r="B24" t="s">
        <v>545</v>
      </c>
      <c r="C24" s="56" t="s">
        <v>30</v>
      </c>
      <c r="D24" s="22">
        <v>14406</v>
      </c>
      <c r="E24" s="17"/>
      <c r="F24" s="45">
        <v>9</v>
      </c>
      <c r="G24" s="60" t="s">
        <v>16</v>
      </c>
      <c r="H24" s="18">
        <f t="shared" si="0"/>
        <v>557.3928571428571</v>
      </c>
      <c r="I24" s="16">
        <f t="shared" si="1"/>
        <v>4</v>
      </c>
      <c r="J24" s="92">
        <f t="shared" si="2"/>
        <v>46821</v>
      </c>
      <c r="K24" s="16"/>
      <c r="L24" s="16"/>
      <c r="M24" s="16"/>
      <c r="N24" s="16"/>
      <c r="O24" s="16"/>
      <c r="P24" s="16"/>
    </row>
    <row r="25" spans="1:19" ht="12.75" customHeight="1">
      <c r="A25" s="16">
        <v>10</v>
      </c>
      <c r="B25" t="s">
        <v>161</v>
      </c>
      <c r="C25" s="56" t="s">
        <v>30</v>
      </c>
      <c r="D25" s="22">
        <v>14310</v>
      </c>
      <c r="E25" s="17"/>
      <c r="F25" s="45">
        <v>10</v>
      </c>
      <c r="G25" s="60" t="s">
        <v>310</v>
      </c>
      <c r="H25" s="18">
        <f t="shared" si="0"/>
        <v>556.9659863945578</v>
      </c>
      <c r="I25" s="16">
        <f t="shared" si="1"/>
        <v>7</v>
      </c>
      <c r="J25" s="92">
        <f t="shared" si="2"/>
        <v>81874</v>
      </c>
      <c r="K25" s="16"/>
      <c r="L25" s="16"/>
      <c r="M25" s="16"/>
      <c r="N25" s="16"/>
      <c r="O25" s="16"/>
      <c r="P25" s="16"/>
      <c r="Q25" s="16"/>
      <c r="R25" s="16"/>
      <c r="S25" s="16"/>
    </row>
    <row r="26" spans="1:15" ht="12.75" customHeight="1">
      <c r="A26" s="16">
        <v>11</v>
      </c>
      <c r="B26" t="s">
        <v>741</v>
      </c>
      <c r="C26" s="56" t="s">
        <v>312</v>
      </c>
      <c r="D26" s="22">
        <v>14300</v>
      </c>
      <c r="E26" s="17"/>
      <c r="F26" s="45">
        <v>11</v>
      </c>
      <c r="G26" s="60" t="s">
        <v>40</v>
      </c>
      <c r="H26" s="18">
        <f aca="true" t="shared" si="3" ref="H26:H39">J26/I26/$C$5</f>
        <v>538.3492063492064</v>
      </c>
      <c r="I26" s="16">
        <f t="shared" si="1"/>
        <v>3</v>
      </c>
      <c r="J26" s="92">
        <f t="shared" si="2"/>
        <v>33916</v>
      </c>
      <c r="K26" s="16"/>
      <c r="L26" s="16"/>
      <c r="M26" s="16"/>
      <c r="N26" s="16"/>
      <c r="O26" s="16"/>
    </row>
    <row r="27" spans="1:16" ht="12.75" customHeight="1">
      <c r="A27" s="16">
        <v>12</v>
      </c>
      <c r="B27" t="s">
        <v>691</v>
      </c>
      <c r="C27" s="56" t="s">
        <v>40</v>
      </c>
      <c r="D27" s="22">
        <v>14080</v>
      </c>
      <c r="E27" s="17"/>
      <c r="F27" s="45">
        <v>12</v>
      </c>
      <c r="G27" s="60" t="s">
        <v>12</v>
      </c>
      <c r="H27" s="18">
        <f t="shared" si="3"/>
        <v>532.0714285714286</v>
      </c>
      <c r="I27" s="16">
        <f t="shared" si="1"/>
        <v>4</v>
      </c>
      <c r="J27" s="92">
        <f t="shared" si="2"/>
        <v>44694</v>
      </c>
      <c r="K27" s="16"/>
      <c r="L27" s="16"/>
      <c r="M27" s="16"/>
      <c r="N27" s="16"/>
      <c r="O27" s="16"/>
      <c r="P27" s="16"/>
    </row>
    <row r="28" spans="1:15" ht="12.75" customHeight="1">
      <c r="A28" s="16">
        <v>13</v>
      </c>
      <c r="B28" t="s">
        <v>399</v>
      </c>
      <c r="C28" s="56" t="s">
        <v>209</v>
      </c>
      <c r="D28" s="22">
        <v>14020</v>
      </c>
      <c r="E28" s="17"/>
      <c r="F28" s="45">
        <v>13</v>
      </c>
      <c r="G28" s="60" t="s">
        <v>34</v>
      </c>
      <c r="H28" s="18">
        <f t="shared" si="3"/>
        <v>505.8412698412698</v>
      </c>
      <c r="I28" s="16">
        <f t="shared" si="1"/>
        <v>3</v>
      </c>
      <c r="J28" s="92">
        <f t="shared" si="2"/>
        <v>31868</v>
      </c>
      <c r="K28" s="16"/>
      <c r="L28" s="16"/>
      <c r="M28" s="26"/>
      <c r="N28" s="16"/>
      <c r="O28" s="49"/>
    </row>
    <row r="29" spans="1:15" ht="12.75" customHeight="1">
      <c r="A29" s="16">
        <v>14</v>
      </c>
      <c r="B29" t="s">
        <v>500</v>
      </c>
      <c r="C29" s="56" t="s">
        <v>30</v>
      </c>
      <c r="D29" s="22">
        <v>14010</v>
      </c>
      <c r="E29" s="17"/>
      <c r="F29" s="45">
        <v>14</v>
      </c>
      <c r="G29" s="60" t="s">
        <v>62</v>
      </c>
      <c r="H29" s="18">
        <f t="shared" si="3"/>
        <v>501.0634920634921</v>
      </c>
      <c r="I29" s="16">
        <f t="shared" si="1"/>
        <v>3</v>
      </c>
      <c r="J29" s="92">
        <f t="shared" si="2"/>
        <v>31567</v>
      </c>
      <c r="K29" s="16"/>
      <c r="L29" s="16"/>
      <c r="M29" s="16"/>
      <c r="N29" s="16"/>
      <c r="O29" s="16"/>
    </row>
    <row r="30" spans="1:17" ht="12.75" customHeight="1">
      <c r="A30" s="16">
        <v>15</v>
      </c>
      <c r="B30" t="s">
        <v>507</v>
      </c>
      <c r="C30" s="56" t="s">
        <v>310</v>
      </c>
      <c r="D30" s="22">
        <v>13785</v>
      </c>
      <c r="E30" s="17"/>
      <c r="F30" s="45">
        <v>15</v>
      </c>
      <c r="G30" s="60" t="s">
        <v>69</v>
      </c>
      <c r="H30" s="18">
        <f t="shared" si="3"/>
        <v>481.6761904761905</v>
      </c>
      <c r="I30" s="16">
        <f t="shared" si="1"/>
        <v>5</v>
      </c>
      <c r="J30" s="92">
        <f t="shared" si="2"/>
        <v>50576</v>
      </c>
      <c r="K30" s="16"/>
      <c r="L30" s="16"/>
      <c r="M30" s="16"/>
      <c r="N30" s="16"/>
      <c r="O30" s="16"/>
      <c r="P30" s="16"/>
      <c r="Q30" s="16"/>
    </row>
    <row r="31" spans="1:16" ht="12.75" customHeight="1">
      <c r="A31" s="16">
        <v>16</v>
      </c>
      <c r="B31" t="s">
        <v>686</v>
      </c>
      <c r="C31" s="56" t="s">
        <v>16</v>
      </c>
      <c r="D31" s="22">
        <v>13737</v>
      </c>
      <c r="E31" s="17"/>
      <c r="F31" s="45">
        <v>16</v>
      </c>
      <c r="G31" s="60" t="s">
        <v>305</v>
      </c>
      <c r="H31" s="18">
        <f t="shared" si="3"/>
        <v>462.79761904761904</v>
      </c>
      <c r="I31" s="16">
        <f t="shared" si="1"/>
        <v>4</v>
      </c>
      <c r="J31" s="92">
        <f t="shared" si="2"/>
        <v>38875</v>
      </c>
      <c r="K31" s="16"/>
      <c r="L31" s="16"/>
      <c r="M31" s="16"/>
      <c r="N31" s="16"/>
      <c r="O31" s="16"/>
      <c r="P31" s="16"/>
    </row>
    <row r="32" spans="1:15" ht="12.75" customHeight="1">
      <c r="A32" s="16">
        <v>17</v>
      </c>
      <c r="B32" t="s">
        <v>742</v>
      </c>
      <c r="C32" s="56" t="s">
        <v>18</v>
      </c>
      <c r="D32" s="22">
        <v>13635</v>
      </c>
      <c r="E32" s="17"/>
      <c r="F32" s="45">
        <v>17</v>
      </c>
      <c r="G32" s="60" t="s">
        <v>38</v>
      </c>
      <c r="H32" s="18">
        <f t="shared" si="3"/>
        <v>425.95238095238096</v>
      </c>
      <c r="I32" s="16">
        <f t="shared" si="1"/>
        <v>3</v>
      </c>
      <c r="J32" s="92">
        <f t="shared" si="2"/>
        <v>26835</v>
      </c>
      <c r="K32" s="16"/>
      <c r="L32" s="16"/>
      <c r="M32" s="16"/>
      <c r="N32" s="16"/>
      <c r="O32" s="16"/>
    </row>
    <row r="33" spans="1:15" ht="12.75" customHeight="1">
      <c r="A33" s="16">
        <v>18</v>
      </c>
      <c r="B33" t="s">
        <v>689</v>
      </c>
      <c r="C33" s="56" t="s">
        <v>310</v>
      </c>
      <c r="D33" s="22">
        <v>13305</v>
      </c>
      <c r="E33" s="17"/>
      <c r="F33" s="45">
        <v>18</v>
      </c>
      <c r="G33" s="60" t="s">
        <v>360</v>
      </c>
      <c r="H33" s="18">
        <f t="shared" si="3"/>
        <v>425.3333333333333</v>
      </c>
      <c r="I33" s="16">
        <f t="shared" si="1"/>
        <v>3</v>
      </c>
      <c r="J33" s="92">
        <f t="shared" si="2"/>
        <v>26796</v>
      </c>
      <c r="K33" s="16"/>
      <c r="L33" s="16"/>
      <c r="M33" s="16"/>
      <c r="N33" s="16"/>
      <c r="O33" s="16"/>
    </row>
    <row r="34" spans="1:15" ht="12.75" customHeight="1">
      <c r="A34" s="16">
        <v>19</v>
      </c>
      <c r="B34" t="s">
        <v>698</v>
      </c>
      <c r="C34" s="56" t="s">
        <v>30</v>
      </c>
      <c r="D34" s="22">
        <v>13290</v>
      </c>
      <c r="E34" s="17"/>
      <c r="F34" s="45">
        <v>19</v>
      </c>
      <c r="G34" s="60" t="s">
        <v>78</v>
      </c>
      <c r="H34" s="18">
        <f t="shared" si="3"/>
        <v>405.5079365079365</v>
      </c>
      <c r="I34" s="16">
        <f t="shared" si="1"/>
        <v>3</v>
      </c>
      <c r="J34" s="92">
        <f t="shared" si="2"/>
        <v>25547</v>
      </c>
      <c r="K34" s="16"/>
      <c r="L34" s="16"/>
      <c r="M34" s="16"/>
      <c r="N34" s="16"/>
      <c r="O34" s="16"/>
    </row>
    <row r="35" spans="1:17" ht="12.75" customHeight="1">
      <c r="A35" s="16">
        <v>20</v>
      </c>
      <c r="B35" t="s">
        <v>743</v>
      </c>
      <c r="C35" s="56" t="s">
        <v>36</v>
      </c>
      <c r="D35" s="22">
        <v>12965</v>
      </c>
      <c r="E35" s="17"/>
      <c r="F35" s="45">
        <v>20</v>
      </c>
      <c r="G35" s="60" t="s">
        <v>362</v>
      </c>
      <c r="H35" s="18">
        <f t="shared" si="3"/>
        <v>381.95238095238096</v>
      </c>
      <c r="I35" s="16">
        <f t="shared" si="1"/>
        <v>1</v>
      </c>
      <c r="J35" s="92">
        <f t="shared" si="2"/>
        <v>8021</v>
      </c>
      <c r="K35" s="16"/>
      <c r="L35" s="16"/>
      <c r="M35" s="16"/>
      <c r="P35" s="40"/>
      <c r="Q35" s="40"/>
    </row>
    <row r="36" spans="1:15" ht="12.75" customHeight="1">
      <c r="A36" s="16">
        <v>21</v>
      </c>
      <c r="B36" t="s">
        <v>744</v>
      </c>
      <c r="C36" s="56" t="s">
        <v>20</v>
      </c>
      <c r="D36" s="22">
        <v>12791</v>
      </c>
      <c r="E36" s="17"/>
      <c r="F36" s="45">
        <v>21</v>
      </c>
      <c r="G36" s="60" t="s">
        <v>395</v>
      </c>
      <c r="H36" s="18">
        <f t="shared" si="3"/>
        <v>351.984126984127</v>
      </c>
      <c r="I36" s="16">
        <f t="shared" si="1"/>
        <v>3</v>
      </c>
      <c r="J36" s="92">
        <f t="shared" si="2"/>
        <v>22175</v>
      </c>
      <c r="K36" s="16"/>
      <c r="L36" s="16"/>
      <c r="M36" s="16"/>
      <c r="N36" s="16"/>
      <c r="O36" s="16"/>
    </row>
    <row r="37" spans="1:13" ht="12.75" customHeight="1">
      <c r="A37" s="16">
        <v>22</v>
      </c>
      <c r="B37" t="s">
        <v>745</v>
      </c>
      <c r="C37" s="56" t="s">
        <v>16</v>
      </c>
      <c r="D37" s="22">
        <v>12701</v>
      </c>
      <c r="E37" s="17"/>
      <c r="F37" s="45">
        <v>22</v>
      </c>
      <c r="G37" s="56" t="s">
        <v>397</v>
      </c>
      <c r="H37" s="18">
        <f t="shared" si="3"/>
        <v>311.6190476190476</v>
      </c>
      <c r="I37" s="16">
        <f t="shared" si="1"/>
        <v>1</v>
      </c>
      <c r="J37" s="92">
        <f t="shared" si="2"/>
        <v>6544</v>
      </c>
      <c r="K37" s="16"/>
      <c r="L37" s="16"/>
      <c r="M37" s="16"/>
    </row>
    <row r="38" spans="1:15" ht="12.75" customHeight="1">
      <c r="A38" s="16">
        <v>23</v>
      </c>
      <c r="B38" t="s">
        <v>551</v>
      </c>
      <c r="C38" s="56" t="s">
        <v>64</v>
      </c>
      <c r="D38" s="22">
        <v>12648</v>
      </c>
      <c r="E38" s="17"/>
      <c r="F38" s="45">
        <v>23</v>
      </c>
      <c r="G38" s="60" t="s">
        <v>122</v>
      </c>
      <c r="H38" s="18">
        <f t="shared" si="3"/>
        <v>234.58730158730157</v>
      </c>
      <c r="I38" s="16">
        <f t="shared" si="1"/>
        <v>3</v>
      </c>
      <c r="J38" s="92">
        <f t="shared" si="2"/>
        <v>14779</v>
      </c>
      <c r="K38" s="16"/>
      <c r="L38" s="16"/>
      <c r="M38" s="16"/>
      <c r="N38" s="16"/>
      <c r="O38" s="16"/>
    </row>
    <row r="39" spans="1:13" ht="12.75" customHeight="1">
      <c r="A39" s="16">
        <v>24</v>
      </c>
      <c r="B39" t="s">
        <v>746</v>
      </c>
      <c r="C39" s="56" t="s">
        <v>12</v>
      </c>
      <c r="D39" s="22">
        <v>12562</v>
      </c>
      <c r="E39" s="17"/>
      <c r="F39" s="45">
        <v>24</v>
      </c>
      <c r="G39" s="16" t="s">
        <v>749</v>
      </c>
      <c r="H39" s="18">
        <f t="shared" si="3"/>
        <v>245.52380952380952</v>
      </c>
      <c r="I39" s="16">
        <f t="shared" si="1"/>
        <v>1</v>
      </c>
      <c r="J39" s="92">
        <f t="shared" si="2"/>
        <v>5156</v>
      </c>
      <c r="K39" s="16"/>
      <c r="L39" s="16"/>
      <c r="M39" s="16"/>
    </row>
    <row r="40" spans="1:5" ht="12.75" customHeight="1">
      <c r="A40" s="16">
        <v>25</v>
      </c>
      <c r="B40" t="s">
        <v>227</v>
      </c>
      <c r="C40" s="56" t="s">
        <v>23</v>
      </c>
      <c r="D40" s="22">
        <v>12459</v>
      </c>
      <c r="E40" s="17"/>
    </row>
    <row r="41" spans="1:5" ht="12.75" customHeight="1">
      <c r="A41" s="16">
        <v>26</v>
      </c>
      <c r="B41" t="s">
        <v>356</v>
      </c>
      <c r="C41" s="56" t="s">
        <v>209</v>
      </c>
      <c r="D41" s="22">
        <v>12439</v>
      </c>
      <c r="E41" s="17"/>
    </row>
    <row r="42" spans="1:5" ht="12.75" customHeight="1">
      <c r="A42" s="16">
        <v>27</v>
      </c>
      <c r="B42" t="s">
        <v>472</v>
      </c>
      <c r="C42" s="56" t="s">
        <v>20</v>
      </c>
      <c r="D42" s="22">
        <v>12240</v>
      </c>
      <c r="E42" s="17"/>
    </row>
    <row r="43" spans="1:5" ht="12.75" customHeight="1">
      <c r="A43" s="16">
        <v>28</v>
      </c>
      <c r="B43" t="s">
        <v>203</v>
      </c>
      <c r="C43" s="56" t="s">
        <v>12</v>
      </c>
      <c r="D43" s="22">
        <v>12139</v>
      </c>
      <c r="E43" s="17"/>
    </row>
    <row r="44" spans="1:5" ht="12.75" customHeight="1">
      <c r="A44" s="16">
        <v>29</v>
      </c>
      <c r="B44" t="s">
        <v>747</v>
      </c>
      <c r="C44" s="56" t="s">
        <v>62</v>
      </c>
      <c r="D44" s="22">
        <v>12089</v>
      </c>
      <c r="E44" s="17"/>
    </row>
    <row r="45" spans="1:5" ht="12.75" customHeight="1">
      <c r="A45" s="16">
        <v>30</v>
      </c>
      <c r="B45" t="s">
        <v>748</v>
      </c>
      <c r="C45" s="56" t="s">
        <v>310</v>
      </c>
      <c r="D45" s="22">
        <v>12015</v>
      </c>
      <c r="E45" s="17"/>
    </row>
    <row r="46" spans="1:5" ht="12.75" customHeight="1">
      <c r="A46" s="16">
        <v>31</v>
      </c>
      <c r="B46" s="48" t="s">
        <v>968</v>
      </c>
      <c r="C46" s="56" t="s">
        <v>69</v>
      </c>
      <c r="D46" s="22">
        <v>11997</v>
      </c>
      <c r="E46" s="17"/>
    </row>
    <row r="47" spans="1:5" ht="12.75" customHeight="1">
      <c r="A47" s="16">
        <v>32</v>
      </c>
      <c r="B47" t="s">
        <v>544</v>
      </c>
      <c r="C47" s="56" t="s">
        <v>360</v>
      </c>
      <c r="D47" s="22">
        <v>11993</v>
      </c>
      <c r="E47" s="17"/>
    </row>
    <row r="48" spans="1:5" ht="12.75" customHeight="1">
      <c r="A48" s="16">
        <v>33</v>
      </c>
      <c r="B48" t="s">
        <v>710</v>
      </c>
      <c r="C48" s="56" t="s">
        <v>312</v>
      </c>
      <c r="D48" s="22">
        <v>11934</v>
      </c>
      <c r="E48" s="17"/>
    </row>
    <row r="49" spans="1:5" ht="12.75" customHeight="1">
      <c r="A49" s="16">
        <v>34</v>
      </c>
      <c r="B49" t="s">
        <v>750</v>
      </c>
      <c r="C49" s="56" t="s">
        <v>310</v>
      </c>
      <c r="D49" s="22">
        <v>11927</v>
      </c>
      <c r="E49" s="17"/>
    </row>
    <row r="50" spans="1:5" ht="12.75" customHeight="1">
      <c r="A50" s="16">
        <v>35</v>
      </c>
      <c r="B50" t="s">
        <v>751</v>
      </c>
      <c r="C50" s="56" t="s">
        <v>23</v>
      </c>
      <c r="D50" s="22">
        <v>11881</v>
      </c>
      <c r="E50" s="17"/>
    </row>
    <row r="51" spans="1:5" ht="12.75" customHeight="1">
      <c r="A51" s="16">
        <v>36</v>
      </c>
      <c r="B51" t="s">
        <v>550</v>
      </c>
      <c r="C51" s="56" t="s">
        <v>64</v>
      </c>
      <c r="D51" s="22">
        <v>11786</v>
      </c>
      <c r="E51" s="17"/>
    </row>
    <row r="52" spans="1:5" ht="12.75" customHeight="1">
      <c r="A52" s="16">
        <v>37</v>
      </c>
      <c r="B52" t="s">
        <v>752</v>
      </c>
      <c r="C52" s="56" t="s">
        <v>310</v>
      </c>
      <c r="D52" s="22">
        <v>11701</v>
      </c>
      <c r="E52" s="17"/>
    </row>
    <row r="53" spans="1:5" ht="12.75" customHeight="1">
      <c r="A53" s="16">
        <v>38</v>
      </c>
      <c r="B53" t="s">
        <v>753</v>
      </c>
      <c r="C53" s="56" t="s">
        <v>20</v>
      </c>
      <c r="D53" s="22">
        <v>11648</v>
      </c>
      <c r="E53" s="17"/>
    </row>
    <row r="54" spans="1:5" ht="12.75" customHeight="1">
      <c r="A54" s="16">
        <v>39</v>
      </c>
      <c r="B54" t="s">
        <v>690</v>
      </c>
      <c r="C54" s="56" t="s">
        <v>64</v>
      </c>
      <c r="D54" s="22">
        <v>11596</v>
      </c>
      <c r="E54" s="17"/>
    </row>
    <row r="55" spans="1:5" ht="12.75" customHeight="1">
      <c r="A55" s="16">
        <v>40</v>
      </c>
      <c r="B55" t="s">
        <v>304</v>
      </c>
      <c r="C55" s="56" t="s">
        <v>305</v>
      </c>
      <c r="D55" s="22">
        <v>11464</v>
      </c>
      <c r="E55" s="17"/>
    </row>
    <row r="56" spans="1:5" ht="12.75" customHeight="1">
      <c r="A56" s="16">
        <v>41</v>
      </c>
      <c r="B56" t="s">
        <v>755</v>
      </c>
      <c r="C56" s="56" t="s">
        <v>40</v>
      </c>
      <c r="D56" s="22">
        <v>11388</v>
      </c>
      <c r="E56" s="17"/>
    </row>
    <row r="57" spans="1:5" ht="12.75" customHeight="1">
      <c r="A57" s="16">
        <v>42</v>
      </c>
      <c r="B57" t="s">
        <v>756</v>
      </c>
      <c r="C57" s="56" t="s">
        <v>312</v>
      </c>
      <c r="D57" s="22">
        <v>10955</v>
      </c>
      <c r="E57" s="17"/>
    </row>
    <row r="58" spans="1:5" ht="12.75" customHeight="1">
      <c r="A58" s="16">
        <v>43</v>
      </c>
      <c r="B58" t="s">
        <v>552</v>
      </c>
      <c r="C58" s="56" t="s">
        <v>16</v>
      </c>
      <c r="D58" s="22">
        <v>10871</v>
      </c>
      <c r="E58" s="17"/>
    </row>
    <row r="59" spans="1:5" ht="12.75" customHeight="1">
      <c r="A59" s="16">
        <v>44</v>
      </c>
      <c r="B59" t="s">
        <v>688</v>
      </c>
      <c r="C59" s="56" t="s">
        <v>69</v>
      </c>
      <c r="D59" s="22">
        <v>10833</v>
      </c>
      <c r="E59" s="17"/>
    </row>
    <row r="60" spans="1:5" ht="12.75" customHeight="1">
      <c r="A60" s="16">
        <v>45</v>
      </c>
      <c r="B60" t="s">
        <v>508</v>
      </c>
      <c r="C60" s="56" t="s">
        <v>310</v>
      </c>
      <c r="D60" s="22">
        <v>10728</v>
      </c>
      <c r="E60" s="17"/>
    </row>
    <row r="61" spans="1:5" ht="12.75" customHeight="1">
      <c r="A61" s="16">
        <v>46</v>
      </c>
      <c r="B61" t="s">
        <v>457</v>
      </c>
      <c r="C61" s="56" t="s">
        <v>36</v>
      </c>
      <c r="D61" s="22">
        <v>10532</v>
      </c>
      <c r="E61" s="17"/>
    </row>
    <row r="62" spans="1:5" ht="12.75" customHeight="1">
      <c r="A62" s="16">
        <v>47</v>
      </c>
      <c r="B62" t="s">
        <v>709</v>
      </c>
      <c r="C62" s="56" t="s">
        <v>395</v>
      </c>
      <c r="D62" s="22">
        <v>10519</v>
      </c>
      <c r="E62" s="17"/>
    </row>
    <row r="63" spans="1:5" ht="12.75" customHeight="1">
      <c r="A63" s="16">
        <v>48</v>
      </c>
      <c r="B63" t="s">
        <v>757</v>
      </c>
      <c r="C63" s="56" t="s">
        <v>305</v>
      </c>
      <c r="D63" s="22">
        <v>10468</v>
      </c>
      <c r="E63" s="17"/>
    </row>
    <row r="64" spans="1:5" ht="12.75" customHeight="1">
      <c r="A64" s="16">
        <v>49</v>
      </c>
      <c r="B64" t="s">
        <v>718</v>
      </c>
      <c r="C64" s="56" t="s">
        <v>360</v>
      </c>
      <c r="D64" s="22">
        <v>10432</v>
      </c>
      <c r="E64" s="17"/>
    </row>
    <row r="65" spans="1:5" ht="12.75" customHeight="1">
      <c r="A65" s="16">
        <v>50</v>
      </c>
      <c r="B65" t="s">
        <v>687</v>
      </c>
      <c r="C65" s="56" t="s">
        <v>312</v>
      </c>
      <c r="D65" s="22">
        <v>10209</v>
      </c>
      <c r="E65" s="17"/>
    </row>
    <row r="66" spans="1:5" ht="12.75" customHeight="1">
      <c r="A66" s="16">
        <v>51</v>
      </c>
      <c r="B66" t="s">
        <v>699</v>
      </c>
      <c r="C66" s="56" t="s">
        <v>62</v>
      </c>
      <c r="D66" s="22">
        <v>10135</v>
      </c>
      <c r="E66" s="17"/>
    </row>
    <row r="67" spans="1:5" ht="12.75" customHeight="1">
      <c r="A67" s="16">
        <v>52</v>
      </c>
      <c r="B67" t="s">
        <v>758</v>
      </c>
      <c r="C67" s="56" t="s">
        <v>38</v>
      </c>
      <c r="D67" s="22">
        <v>10064</v>
      </c>
      <c r="E67" s="17"/>
    </row>
    <row r="68" spans="1:5" ht="12.75" customHeight="1">
      <c r="A68" s="16">
        <v>53</v>
      </c>
      <c r="B68" t="s">
        <v>759</v>
      </c>
      <c r="C68" s="56" t="s">
        <v>209</v>
      </c>
      <c r="D68" s="22">
        <v>10057</v>
      </c>
      <c r="E68" s="17"/>
    </row>
    <row r="69" spans="1:5" ht="12.75" customHeight="1">
      <c r="A69" s="16">
        <v>54</v>
      </c>
      <c r="B69" t="s">
        <v>760</v>
      </c>
      <c r="C69" s="56" t="s">
        <v>30</v>
      </c>
      <c r="D69" s="22">
        <v>10029</v>
      </c>
      <c r="E69" s="17"/>
    </row>
    <row r="70" spans="1:5" ht="12.75" customHeight="1">
      <c r="A70" s="16">
        <v>55</v>
      </c>
      <c r="B70" t="s">
        <v>761</v>
      </c>
      <c r="C70" s="56" t="s">
        <v>12</v>
      </c>
      <c r="D70" s="22">
        <v>10008</v>
      </c>
      <c r="E70" s="17"/>
    </row>
    <row r="71" spans="1:5" ht="12.75" customHeight="1">
      <c r="A71" s="16">
        <v>56</v>
      </c>
      <c r="B71" t="s">
        <v>269</v>
      </c>
      <c r="C71" s="56" t="s">
        <v>12</v>
      </c>
      <c r="D71" s="22">
        <v>9985</v>
      </c>
      <c r="E71" s="17"/>
    </row>
    <row r="72" spans="1:5" ht="12.75" customHeight="1">
      <c r="A72" s="16">
        <v>57</v>
      </c>
      <c r="B72" t="s">
        <v>762</v>
      </c>
      <c r="C72" s="56" t="s">
        <v>30</v>
      </c>
      <c r="D72" s="22">
        <v>9930</v>
      </c>
      <c r="E72" s="17"/>
    </row>
    <row r="73" spans="1:5" ht="12.75" customHeight="1">
      <c r="A73" s="16">
        <v>58</v>
      </c>
      <c r="B73" t="s">
        <v>695</v>
      </c>
      <c r="C73" s="56" t="s">
        <v>34</v>
      </c>
      <c r="D73" s="22">
        <v>9892</v>
      </c>
      <c r="E73" s="17"/>
    </row>
    <row r="74" spans="1:5" ht="12.75" customHeight="1">
      <c r="A74" s="16">
        <v>59</v>
      </c>
      <c r="B74" t="s">
        <v>59</v>
      </c>
      <c r="C74" s="56" t="s">
        <v>16</v>
      </c>
      <c r="D74" s="22">
        <v>9512</v>
      </c>
      <c r="E74" s="17"/>
    </row>
    <row r="75" spans="1:5" ht="12.75" customHeight="1">
      <c r="A75" s="16">
        <v>60</v>
      </c>
      <c r="B75" t="s">
        <v>266</v>
      </c>
      <c r="C75" s="56" t="s">
        <v>122</v>
      </c>
      <c r="D75" s="22">
        <v>9505</v>
      </c>
      <c r="E75" s="17"/>
    </row>
    <row r="76" spans="1:5" ht="12.75" customHeight="1">
      <c r="A76" s="16">
        <v>61</v>
      </c>
      <c r="B76" t="s">
        <v>503</v>
      </c>
      <c r="C76" s="56" t="s">
        <v>69</v>
      </c>
      <c r="D76" s="22">
        <v>9503</v>
      </c>
      <c r="E76" s="17"/>
    </row>
    <row r="77" spans="1:5" ht="12.75" customHeight="1">
      <c r="A77" s="16">
        <v>61</v>
      </c>
      <c r="B77" t="s">
        <v>463</v>
      </c>
      <c r="C77" s="56" t="s">
        <v>38</v>
      </c>
      <c r="D77" s="22">
        <v>9503</v>
      </c>
      <c r="E77" s="17"/>
    </row>
    <row r="78" spans="1:5" ht="12.75" customHeight="1">
      <c r="A78" s="16">
        <v>63</v>
      </c>
      <c r="B78" t="s">
        <v>219</v>
      </c>
      <c r="C78" s="56" t="s">
        <v>62</v>
      </c>
      <c r="D78" s="22">
        <v>9343</v>
      </c>
      <c r="E78" s="17"/>
    </row>
    <row r="79" spans="1:5" ht="12.75" customHeight="1">
      <c r="A79" s="16">
        <v>64</v>
      </c>
      <c r="B79" t="s">
        <v>558</v>
      </c>
      <c r="C79" s="56" t="s">
        <v>69</v>
      </c>
      <c r="D79" s="22">
        <v>9178</v>
      </c>
      <c r="E79" s="17"/>
    </row>
    <row r="80" spans="1:5" ht="12.75" customHeight="1">
      <c r="A80" s="16">
        <v>65</v>
      </c>
      <c r="B80" t="s">
        <v>94</v>
      </c>
      <c r="C80" s="56" t="s">
        <v>78</v>
      </c>
      <c r="D80" s="22">
        <v>9149</v>
      </c>
      <c r="E80" s="17"/>
    </row>
    <row r="81" spans="1:5" ht="12.75" customHeight="1">
      <c r="A81" s="16">
        <v>66</v>
      </c>
      <c r="B81" t="s">
        <v>763</v>
      </c>
      <c r="C81" s="56" t="s">
        <v>69</v>
      </c>
      <c r="D81" s="22">
        <v>9065</v>
      </c>
      <c r="E81" s="17"/>
    </row>
    <row r="82" spans="1:5" ht="12.75" customHeight="1">
      <c r="A82" s="16">
        <v>67</v>
      </c>
      <c r="B82" t="s">
        <v>764</v>
      </c>
      <c r="C82" s="56" t="s">
        <v>305</v>
      </c>
      <c r="D82" s="22">
        <v>9047</v>
      </c>
      <c r="E82" s="17"/>
    </row>
    <row r="83" spans="1:5" ht="12.75" customHeight="1">
      <c r="A83" s="16">
        <v>68</v>
      </c>
      <c r="B83" t="s">
        <v>765</v>
      </c>
      <c r="C83" s="56" t="s">
        <v>18</v>
      </c>
      <c r="D83" s="22">
        <v>9028</v>
      </c>
      <c r="E83" s="17"/>
    </row>
    <row r="84" spans="1:5" ht="12.75" customHeight="1">
      <c r="A84" s="16">
        <v>69</v>
      </c>
      <c r="B84" t="s">
        <v>766</v>
      </c>
      <c r="C84" s="56" t="s">
        <v>40</v>
      </c>
      <c r="D84" s="22">
        <v>8448</v>
      </c>
      <c r="E84" s="17"/>
    </row>
    <row r="85" spans="1:6" ht="12.75" customHeight="1">
      <c r="A85" s="16">
        <v>70</v>
      </c>
      <c r="B85" t="s">
        <v>767</v>
      </c>
      <c r="C85" s="56" t="s">
        <v>310</v>
      </c>
      <c r="D85" s="22">
        <v>8413</v>
      </c>
      <c r="E85" s="17"/>
      <c r="F85" s="23"/>
    </row>
    <row r="86" spans="1:5" ht="12.75" customHeight="1">
      <c r="A86" s="16">
        <v>71</v>
      </c>
      <c r="B86" t="s">
        <v>768</v>
      </c>
      <c r="C86" s="56" t="s">
        <v>78</v>
      </c>
      <c r="D86" s="22">
        <v>8257</v>
      </c>
      <c r="E86" s="17"/>
    </row>
    <row r="87" spans="1:4" ht="12.75" customHeight="1">
      <c r="A87" s="16">
        <v>72</v>
      </c>
      <c r="B87" t="s">
        <v>226</v>
      </c>
      <c r="C87" s="56" t="s">
        <v>78</v>
      </c>
      <c r="D87" s="22">
        <v>8141</v>
      </c>
    </row>
    <row r="88" spans="1:4" ht="12.75" customHeight="1">
      <c r="A88" s="16">
        <v>73</v>
      </c>
      <c r="B88" t="s">
        <v>716</v>
      </c>
      <c r="C88" s="56" t="s">
        <v>362</v>
      </c>
      <c r="D88" s="22">
        <v>8021</v>
      </c>
    </row>
    <row r="89" spans="1:4" ht="12.75" customHeight="1">
      <c r="A89" s="16">
        <v>74</v>
      </c>
      <c r="B89" t="s">
        <v>769</v>
      </c>
      <c r="C89" s="56" t="s">
        <v>305</v>
      </c>
      <c r="D89" s="22">
        <v>7896</v>
      </c>
    </row>
    <row r="90" spans="1:4" ht="12.75" customHeight="1">
      <c r="A90" s="16">
        <v>75</v>
      </c>
      <c r="B90" t="s">
        <v>770</v>
      </c>
      <c r="C90" s="56" t="s">
        <v>38</v>
      </c>
      <c r="D90" s="22">
        <v>7268</v>
      </c>
    </row>
    <row r="91" spans="1:4" ht="12.75" customHeight="1">
      <c r="A91" s="16">
        <v>76</v>
      </c>
      <c r="B91" t="s">
        <v>771</v>
      </c>
      <c r="C91" s="56" t="s">
        <v>395</v>
      </c>
      <c r="D91" s="22">
        <v>6789</v>
      </c>
    </row>
    <row r="92" spans="1:4" ht="12.75" customHeight="1">
      <c r="A92" s="16">
        <v>77</v>
      </c>
      <c r="B92" t="s">
        <v>772</v>
      </c>
      <c r="C92" s="56" t="s">
        <v>397</v>
      </c>
      <c r="D92" s="22">
        <v>6544</v>
      </c>
    </row>
    <row r="93" spans="1:4" ht="12.75" customHeight="1">
      <c r="A93" s="16">
        <v>78</v>
      </c>
      <c r="B93" t="s">
        <v>92</v>
      </c>
      <c r="C93" s="56" t="s">
        <v>34</v>
      </c>
      <c r="D93" s="30">
        <v>6268</v>
      </c>
    </row>
    <row r="94" spans="1:4" ht="12.75">
      <c r="A94" s="16">
        <v>79</v>
      </c>
      <c r="B94" t="s">
        <v>773</v>
      </c>
      <c r="C94" s="56" t="s">
        <v>122</v>
      </c>
      <c r="D94" s="22">
        <v>5274</v>
      </c>
    </row>
    <row r="95" spans="1:4" ht="12.75">
      <c r="A95" s="16">
        <v>80</v>
      </c>
      <c r="B95" t="s">
        <v>774</v>
      </c>
      <c r="C95" s="16" t="s">
        <v>749</v>
      </c>
      <c r="D95" s="22">
        <v>5156</v>
      </c>
    </row>
    <row r="96" spans="1:4" ht="12.75">
      <c r="A96" s="16">
        <v>81</v>
      </c>
      <c r="B96" t="s">
        <v>814</v>
      </c>
      <c r="C96" s="16" t="s">
        <v>395</v>
      </c>
      <c r="D96" s="22">
        <v>4867</v>
      </c>
    </row>
    <row r="97" spans="1:4" ht="12.75">
      <c r="A97" s="16">
        <v>82</v>
      </c>
      <c r="B97" t="s">
        <v>775</v>
      </c>
      <c r="C97" s="16" t="s">
        <v>360</v>
      </c>
      <c r="D97" s="22">
        <v>4371</v>
      </c>
    </row>
    <row r="98" spans="1:4" ht="12.75">
      <c r="A98" s="16" t="s">
        <v>568</v>
      </c>
      <c r="B98" t="s">
        <v>776</v>
      </c>
      <c r="C98" s="16" t="s">
        <v>122</v>
      </c>
      <c r="D98" s="64" t="s">
        <v>777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16" customWidth="1"/>
    <col min="2" max="2" width="28.7109375" style="0" customWidth="1"/>
    <col min="3" max="3" width="5.421875" style="16" bestFit="1" customWidth="1"/>
    <col min="4" max="4" width="6.57421875" style="16" bestFit="1" customWidth="1"/>
    <col min="5" max="6" width="8.7109375" style="0" customWidth="1"/>
    <col min="7" max="7" width="8.28125" style="16" bestFit="1" customWidth="1"/>
    <col min="8" max="8" width="20.28125" style="36" bestFit="1" customWidth="1"/>
    <col min="9" max="12" width="11.421875" style="0" customWidth="1"/>
    <col min="13" max="17" width="11.421875" style="0" hidden="1" customWidth="1"/>
    <col min="18" max="18" width="11.421875" style="0" customWidth="1"/>
  </cols>
  <sheetData>
    <row r="1" spans="1:9" ht="21" customHeight="1">
      <c r="A1" s="32" t="s">
        <v>778</v>
      </c>
      <c r="B1" s="2"/>
      <c r="E1" s="3"/>
      <c r="F1" s="3"/>
      <c r="H1" s="52"/>
      <c r="I1" s="3"/>
    </row>
    <row r="2" spans="1:17" ht="12.75" customHeight="1">
      <c r="A2" s="32" t="s">
        <v>779</v>
      </c>
      <c r="B2" s="2"/>
      <c r="C2" s="26"/>
      <c r="D2" s="26"/>
      <c r="E2" s="37"/>
      <c r="F2" s="92" t="s">
        <v>905</v>
      </c>
      <c r="G2" s="23" t="s">
        <v>780</v>
      </c>
      <c r="H2" s="62" t="s">
        <v>781</v>
      </c>
      <c r="I2" s="63" t="s">
        <v>782</v>
      </c>
      <c r="J2" s="23"/>
      <c r="K2" s="23"/>
      <c r="L2" s="6" t="s">
        <v>915</v>
      </c>
      <c r="N2" s="23"/>
      <c r="O2" s="23"/>
      <c r="P2" s="23"/>
      <c r="Q2" s="23"/>
    </row>
    <row r="3" spans="1:17" ht="12.75" customHeight="1">
      <c r="A3" s="25"/>
      <c r="B3" s="17"/>
      <c r="C3" s="25"/>
      <c r="D3" s="26"/>
      <c r="E3" s="37"/>
      <c r="F3" s="92" t="s">
        <v>906</v>
      </c>
      <c r="G3" s="23" t="s">
        <v>152</v>
      </c>
      <c r="H3" s="62" t="s">
        <v>150</v>
      </c>
      <c r="I3" s="23" t="s">
        <v>139</v>
      </c>
      <c r="J3" s="23"/>
      <c r="K3" s="23"/>
      <c r="L3" s="23"/>
      <c r="M3" t="s">
        <v>930</v>
      </c>
      <c r="N3" s="23"/>
      <c r="O3" s="23"/>
      <c r="P3" s="23"/>
      <c r="Q3" s="23"/>
    </row>
    <row r="4" spans="1:17" ht="12.75" customHeight="1">
      <c r="A4" s="25" t="s">
        <v>783</v>
      </c>
      <c r="B4" s="37"/>
      <c r="C4" s="26">
        <v>77</v>
      </c>
      <c r="D4" s="16" t="s">
        <v>907</v>
      </c>
      <c r="E4" s="37"/>
      <c r="F4" s="92" t="s">
        <v>910</v>
      </c>
      <c r="G4" s="23" t="s">
        <v>784</v>
      </c>
      <c r="H4" s="62" t="s">
        <v>785</v>
      </c>
      <c r="I4" s="63" t="s">
        <v>786</v>
      </c>
      <c r="J4" s="23"/>
      <c r="K4" s="23"/>
      <c r="L4" s="23"/>
      <c r="M4" t="s">
        <v>916</v>
      </c>
      <c r="N4" s="23"/>
      <c r="O4" s="23"/>
      <c r="P4" s="23"/>
      <c r="Q4" s="23"/>
    </row>
    <row r="5" spans="1:17" ht="12.75" customHeight="1">
      <c r="A5" s="26"/>
      <c r="B5" s="17"/>
      <c r="C5" s="26">
        <v>24</v>
      </c>
      <c r="D5" s="16" t="s">
        <v>908</v>
      </c>
      <c r="E5" s="17"/>
      <c r="F5" s="92" t="s">
        <v>911</v>
      </c>
      <c r="G5" s="23" t="s">
        <v>787</v>
      </c>
      <c r="H5" s="62" t="s">
        <v>295</v>
      </c>
      <c r="I5" s="63" t="s">
        <v>197</v>
      </c>
      <c r="J5" s="23"/>
      <c r="K5" s="23"/>
      <c r="L5" s="23"/>
      <c r="M5" t="s">
        <v>917</v>
      </c>
      <c r="N5" s="23"/>
      <c r="O5" s="23"/>
      <c r="P5" s="23"/>
      <c r="Q5" s="23"/>
    </row>
    <row r="6" spans="1:17" ht="12.75" customHeight="1">
      <c r="A6" s="26"/>
      <c r="B6" s="37"/>
      <c r="C6" s="26">
        <v>7</v>
      </c>
      <c r="D6" s="22" t="s">
        <v>909</v>
      </c>
      <c r="E6" s="17"/>
      <c r="F6" s="92" t="s">
        <v>912</v>
      </c>
      <c r="G6" s="23" t="s">
        <v>788</v>
      </c>
      <c r="H6" s="62" t="s">
        <v>789</v>
      </c>
      <c r="I6" s="63" t="s">
        <v>790</v>
      </c>
      <c r="J6" s="23"/>
      <c r="K6" s="23"/>
      <c r="L6" s="23"/>
      <c r="M6" t="s">
        <v>918</v>
      </c>
      <c r="N6" s="23"/>
      <c r="O6" s="23"/>
      <c r="P6" s="23"/>
      <c r="Q6" s="23"/>
    </row>
    <row r="7" spans="3:17" ht="12.75" customHeight="1">
      <c r="C7" s="16">
        <v>22</v>
      </c>
      <c r="D7" s="16" t="s">
        <v>976</v>
      </c>
      <c r="E7" s="17"/>
      <c r="F7" s="92" t="s">
        <v>913</v>
      </c>
      <c r="G7" s="23" t="s">
        <v>791</v>
      </c>
      <c r="H7" s="62" t="s">
        <v>683</v>
      </c>
      <c r="I7" s="63" t="s">
        <v>290</v>
      </c>
      <c r="J7" s="23"/>
      <c r="K7" s="23"/>
      <c r="L7" s="23"/>
      <c r="M7" t="s">
        <v>919</v>
      </c>
      <c r="N7" s="23"/>
      <c r="O7" s="23"/>
      <c r="P7" s="23"/>
      <c r="Q7" s="23"/>
    </row>
    <row r="8" spans="5:17" ht="12.75" customHeight="1">
      <c r="E8" s="17"/>
      <c r="F8" s="92" t="s">
        <v>914</v>
      </c>
      <c r="G8" s="23" t="s">
        <v>792</v>
      </c>
      <c r="H8" s="62" t="s">
        <v>793</v>
      </c>
      <c r="I8" s="63" t="s">
        <v>794</v>
      </c>
      <c r="J8" s="23"/>
      <c r="K8" s="23"/>
      <c r="L8" s="23"/>
      <c r="M8" t="s">
        <v>920</v>
      </c>
      <c r="N8" s="23"/>
      <c r="O8" s="23"/>
      <c r="P8" s="23"/>
      <c r="Q8" s="23"/>
    </row>
    <row r="9" spans="5:13" ht="12.75" customHeight="1">
      <c r="E9" s="17"/>
      <c r="F9" s="17"/>
      <c r="G9" s="25"/>
      <c r="H9" s="55"/>
      <c r="M9" t="s">
        <v>921</v>
      </c>
    </row>
    <row r="10" spans="5:13" ht="12.75" customHeight="1">
      <c r="E10" s="17"/>
      <c r="F10" s="17"/>
      <c r="G10" s="25"/>
      <c r="H10" s="55"/>
      <c r="M10" t="s">
        <v>922</v>
      </c>
    </row>
    <row r="11" spans="5:13" ht="12.75" customHeight="1">
      <c r="E11" s="17"/>
      <c r="F11" s="17" t="s">
        <v>589</v>
      </c>
      <c r="G11" s="26"/>
      <c r="H11" s="55"/>
      <c r="M11" t="s">
        <v>923</v>
      </c>
    </row>
    <row r="12" spans="5:13" ht="13.5" customHeight="1">
      <c r="E12" s="17"/>
      <c r="M12" t="s">
        <v>924</v>
      </c>
    </row>
    <row r="13" ht="12.75" customHeight="1">
      <c r="E13" s="17"/>
    </row>
    <row r="14" spans="5:6" ht="12.75" customHeight="1">
      <c r="E14" s="17"/>
      <c r="F14" s="6"/>
    </row>
    <row r="15" spans="1:12" ht="12.75" customHeight="1">
      <c r="A15" s="38" t="s">
        <v>7</v>
      </c>
      <c r="B15" s="39" t="s">
        <v>8</v>
      </c>
      <c r="C15" s="38" t="s">
        <v>9</v>
      </c>
      <c r="D15" s="5" t="s">
        <v>10</v>
      </c>
      <c r="E15" s="17"/>
      <c r="F15" s="38" t="s">
        <v>902</v>
      </c>
      <c r="G15" s="38" t="s">
        <v>9</v>
      </c>
      <c r="H15" s="5" t="s">
        <v>24</v>
      </c>
      <c r="I15" s="5" t="s">
        <v>539</v>
      </c>
      <c r="J15" s="91" t="s">
        <v>903</v>
      </c>
      <c r="L15" s="57"/>
    </row>
    <row r="16" spans="1:17" ht="12.75" customHeight="1">
      <c r="A16" s="7">
        <v>1</v>
      </c>
      <c r="B16" s="8" t="s">
        <v>694</v>
      </c>
      <c r="C16" s="9" t="s">
        <v>34</v>
      </c>
      <c r="D16" s="21">
        <v>20745</v>
      </c>
      <c r="E16" s="17"/>
      <c r="F16" s="26">
        <v>1</v>
      </c>
      <c r="G16" s="16" t="s">
        <v>69</v>
      </c>
      <c r="H16" s="18">
        <f aca="true" t="shared" si="0" ref="H16:H37">J16/I16/$C$5</f>
        <v>669.3194444444445</v>
      </c>
      <c r="I16" s="16">
        <f aca="true" t="shared" si="1" ref="I16:I37">COUNTIF($C$16:$D$150,G16)</f>
        <v>3</v>
      </c>
      <c r="J16" s="92">
        <f aca="true" t="shared" si="2" ref="J16:J37">SUMIF($C$16:$D$146,G16,$D$16:$D$146)</f>
        <v>48191</v>
      </c>
      <c r="K16" s="56"/>
      <c r="L16" s="6"/>
      <c r="M16" s="56" t="s">
        <v>360</v>
      </c>
      <c r="N16">
        <f>IF(M16=M15,0,1)</f>
        <v>1</v>
      </c>
      <c r="O16" t="str">
        <f>IF(N16=1,M16,)</f>
        <v>UKR</v>
      </c>
      <c r="P16" s="36"/>
      <c r="Q16" s="16" t="s">
        <v>360</v>
      </c>
    </row>
    <row r="17" spans="1:18" ht="12.75" customHeight="1">
      <c r="A17" s="10">
        <v>2</v>
      </c>
      <c r="B17" s="11" t="s">
        <v>688</v>
      </c>
      <c r="C17" s="65" t="s">
        <v>69</v>
      </c>
      <c r="D17" s="21">
        <v>19729</v>
      </c>
      <c r="E17" s="17"/>
      <c r="F17" s="26">
        <v>2</v>
      </c>
      <c r="G17" s="16" t="s">
        <v>30</v>
      </c>
      <c r="H17" s="18">
        <f t="shared" si="0"/>
        <v>598.8630952380953</v>
      </c>
      <c r="I17" s="16">
        <f t="shared" si="1"/>
        <v>7</v>
      </c>
      <c r="J17" s="92">
        <f t="shared" si="2"/>
        <v>100609</v>
      </c>
      <c r="K17" s="56"/>
      <c r="L17" s="6"/>
      <c r="M17" s="56" t="s">
        <v>16</v>
      </c>
      <c r="N17">
        <f aca="true" t="shared" si="3" ref="N17:N80">IF(M17=M16,0,1)</f>
        <v>1</v>
      </c>
      <c r="O17" t="str">
        <f aca="true" t="shared" si="4" ref="O17:O80">IF(N17=1,M17,)</f>
        <v>SWE</v>
      </c>
      <c r="P17" s="6"/>
      <c r="Q17" s="94" t="s">
        <v>16</v>
      </c>
      <c r="R17" s="6"/>
    </row>
    <row r="18" spans="1:17" ht="12.75" customHeight="1">
      <c r="A18" s="13">
        <v>3</v>
      </c>
      <c r="B18" s="14" t="s">
        <v>90</v>
      </c>
      <c r="C18" s="66" t="s">
        <v>23</v>
      </c>
      <c r="D18" s="21">
        <v>19203</v>
      </c>
      <c r="E18" s="17"/>
      <c r="F18" s="26">
        <v>3</v>
      </c>
      <c r="G18" s="16" t="s">
        <v>23</v>
      </c>
      <c r="H18" s="18">
        <f t="shared" si="0"/>
        <v>594.7222222222223</v>
      </c>
      <c r="I18" s="16">
        <f t="shared" si="1"/>
        <v>6</v>
      </c>
      <c r="J18" s="92">
        <f t="shared" si="2"/>
        <v>85640</v>
      </c>
      <c r="K18" s="56"/>
      <c r="L18" s="6"/>
      <c r="M18" s="56" t="s">
        <v>16</v>
      </c>
      <c r="N18">
        <f t="shared" si="3"/>
        <v>0</v>
      </c>
      <c r="O18">
        <f t="shared" si="4"/>
        <v>0</v>
      </c>
      <c r="P18" s="6"/>
      <c r="Q18" s="16" t="s">
        <v>397</v>
      </c>
    </row>
    <row r="19" spans="1:17" ht="12.75" customHeight="1">
      <c r="A19" s="16">
        <v>4</v>
      </c>
      <c r="B19" s="17" t="s">
        <v>795</v>
      </c>
      <c r="C19" s="56" t="s">
        <v>209</v>
      </c>
      <c r="D19" s="21">
        <v>17315</v>
      </c>
      <c r="E19" s="17"/>
      <c r="F19" s="26">
        <v>4</v>
      </c>
      <c r="G19" s="16" t="s">
        <v>310</v>
      </c>
      <c r="H19" s="18">
        <f t="shared" si="0"/>
        <v>582.7395833333334</v>
      </c>
      <c r="I19" s="16">
        <f t="shared" si="1"/>
        <v>4</v>
      </c>
      <c r="J19" s="92">
        <f t="shared" si="2"/>
        <v>55943</v>
      </c>
      <c r="K19" s="56"/>
      <c r="L19" s="6"/>
      <c r="M19" s="56" t="s">
        <v>16</v>
      </c>
      <c r="N19">
        <f t="shared" si="3"/>
        <v>0</v>
      </c>
      <c r="O19">
        <f t="shared" si="4"/>
        <v>0</v>
      </c>
      <c r="P19" s="36"/>
      <c r="Q19" s="16" t="s">
        <v>34</v>
      </c>
    </row>
    <row r="20" spans="1:18" ht="12.75" customHeight="1">
      <c r="A20" s="16">
        <v>5</v>
      </c>
      <c r="B20" t="s">
        <v>161</v>
      </c>
      <c r="C20" s="56" t="s">
        <v>30</v>
      </c>
      <c r="D20" s="21">
        <v>16977</v>
      </c>
      <c r="E20" s="17"/>
      <c r="F20" s="26">
        <v>5</v>
      </c>
      <c r="G20" s="16" t="s">
        <v>18</v>
      </c>
      <c r="H20" s="18">
        <f t="shared" si="0"/>
        <v>580.125</v>
      </c>
      <c r="I20" s="16">
        <f t="shared" si="1"/>
        <v>7</v>
      </c>
      <c r="J20" s="92">
        <f t="shared" si="2"/>
        <v>97461</v>
      </c>
      <c r="K20" s="56"/>
      <c r="L20" s="6"/>
      <c r="M20" s="56" t="s">
        <v>16</v>
      </c>
      <c r="N20">
        <f t="shared" si="3"/>
        <v>0</v>
      </c>
      <c r="O20">
        <f t="shared" si="4"/>
        <v>0</v>
      </c>
      <c r="P20" s="6"/>
      <c r="Q20" s="16" t="s">
        <v>305</v>
      </c>
      <c r="R20" s="6"/>
    </row>
    <row r="21" spans="1:17" ht="12.75" customHeight="1">
      <c r="A21" s="16">
        <v>6</v>
      </c>
      <c r="B21" t="s">
        <v>796</v>
      </c>
      <c r="C21" s="56" t="s">
        <v>18</v>
      </c>
      <c r="D21" s="21">
        <v>16967</v>
      </c>
      <c r="E21" s="17"/>
      <c r="F21" s="26">
        <v>6</v>
      </c>
      <c r="G21" s="16" t="s">
        <v>20</v>
      </c>
      <c r="H21" s="18">
        <f t="shared" si="0"/>
        <v>578.0972222222223</v>
      </c>
      <c r="I21" s="16">
        <f t="shared" si="1"/>
        <v>3</v>
      </c>
      <c r="J21" s="92">
        <f t="shared" si="2"/>
        <v>41623</v>
      </c>
      <c r="K21" s="56"/>
      <c r="L21" s="6"/>
      <c r="M21" s="45" t="s">
        <v>397</v>
      </c>
      <c r="N21">
        <f t="shared" si="3"/>
        <v>1</v>
      </c>
      <c r="O21" t="str">
        <f t="shared" si="4"/>
        <v>SVK</v>
      </c>
      <c r="P21" s="36"/>
      <c r="Q21" s="16" t="s">
        <v>312</v>
      </c>
    </row>
    <row r="22" spans="1:17" ht="12.75" customHeight="1">
      <c r="A22" s="16">
        <v>7</v>
      </c>
      <c r="B22" t="s">
        <v>741</v>
      </c>
      <c r="C22" s="56" t="s">
        <v>312</v>
      </c>
      <c r="D22" s="21">
        <v>16574</v>
      </c>
      <c r="E22" s="17"/>
      <c r="F22" s="26">
        <v>7</v>
      </c>
      <c r="G22" s="16" t="s">
        <v>64</v>
      </c>
      <c r="H22" s="18">
        <f t="shared" si="0"/>
        <v>570.5</v>
      </c>
      <c r="I22" s="16">
        <f t="shared" si="1"/>
        <v>3</v>
      </c>
      <c r="J22" s="92">
        <f t="shared" si="2"/>
        <v>41076</v>
      </c>
      <c r="K22" s="56"/>
      <c r="L22" s="6"/>
      <c r="M22" s="9" t="s">
        <v>34</v>
      </c>
      <c r="N22">
        <f t="shared" si="3"/>
        <v>1</v>
      </c>
      <c r="O22" t="str">
        <f t="shared" si="4"/>
        <v>SUI</v>
      </c>
      <c r="P22" s="36"/>
      <c r="Q22" s="16" t="s">
        <v>62</v>
      </c>
    </row>
    <row r="23" spans="1:17" ht="12.75" customHeight="1">
      <c r="A23" s="16">
        <v>8</v>
      </c>
      <c r="B23" t="s">
        <v>691</v>
      </c>
      <c r="C23" s="56" t="s">
        <v>40</v>
      </c>
      <c r="D23" s="21">
        <v>16157</v>
      </c>
      <c r="E23" s="17"/>
      <c r="F23" s="26">
        <v>8</v>
      </c>
      <c r="G23" s="16" t="s">
        <v>34</v>
      </c>
      <c r="H23" s="18">
        <f t="shared" si="0"/>
        <v>552.1583333333333</v>
      </c>
      <c r="I23" s="16">
        <f t="shared" si="1"/>
        <v>5</v>
      </c>
      <c r="J23" s="92">
        <f t="shared" si="2"/>
        <v>66259</v>
      </c>
      <c r="K23" s="56"/>
      <c r="L23" s="6"/>
      <c r="M23" s="56" t="s">
        <v>34</v>
      </c>
      <c r="N23">
        <f t="shared" si="3"/>
        <v>0</v>
      </c>
      <c r="O23">
        <f t="shared" si="4"/>
        <v>0</v>
      </c>
      <c r="P23" s="6"/>
      <c r="Q23" s="16" t="s">
        <v>12</v>
      </c>
    </row>
    <row r="24" spans="1:17" ht="12.75" customHeight="1">
      <c r="A24" s="16">
        <v>9</v>
      </c>
      <c r="B24" t="s">
        <v>797</v>
      </c>
      <c r="C24" s="56" t="s">
        <v>310</v>
      </c>
      <c r="D24" s="21">
        <v>16090</v>
      </c>
      <c r="E24" s="17"/>
      <c r="F24" s="26">
        <v>9</v>
      </c>
      <c r="G24" s="16" t="s">
        <v>209</v>
      </c>
      <c r="H24" s="18">
        <f t="shared" si="0"/>
        <v>546.6041666666666</v>
      </c>
      <c r="I24" s="16">
        <f t="shared" si="1"/>
        <v>4</v>
      </c>
      <c r="J24" s="92">
        <f t="shared" si="2"/>
        <v>52474</v>
      </c>
      <c r="K24" s="56"/>
      <c r="L24" s="6"/>
      <c r="M24" s="56" t="s">
        <v>34</v>
      </c>
      <c r="N24">
        <f t="shared" si="3"/>
        <v>0</v>
      </c>
      <c r="O24">
        <f t="shared" si="4"/>
        <v>0</v>
      </c>
      <c r="P24" s="36"/>
      <c r="Q24" s="16" t="s">
        <v>64</v>
      </c>
    </row>
    <row r="25" spans="1:17" ht="12.75" customHeight="1">
      <c r="A25" s="16">
        <v>10</v>
      </c>
      <c r="B25" s="23" t="s">
        <v>538</v>
      </c>
      <c r="C25" s="49" t="s">
        <v>23</v>
      </c>
      <c r="D25" s="21">
        <v>16053</v>
      </c>
      <c r="E25" s="17"/>
      <c r="F25" s="26">
        <v>10</v>
      </c>
      <c r="G25" s="16" t="s">
        <v>36</v>
      </c>
      <c r="H25" s="18">
        <f t="shared" si="0"/>
        <v>521.6875</v>
      </c>
      <c r="I25" s="16">
        <f t="shared" si="1"/>
        <v>4</v>
      </c>
      <c r="J25" s="92">
        <f t="shared" si="2"/>
        <v>50082</v>
      </c>
      <c r="K25" s="56"/>
      <c r="L25" s="6"/>
      <c r="M25" s="16" t="s">
        <v>34</v>
      </c>
      <c r="N25">
        <f t="shared" si="3"/>
        <v>0</v>
      </c>
      <c r="O25">
        <f t="shared" si="4"/>
        <v>0</v>
      </c>
      <c r="P25" s="36"/>
      <c r="Q25" s="16" t="s">
        <v>310</v>
      </c>
    </row>
    <row r="26" spans="1:17" ht="12.75" customHeight="1">
      <c r="A26" s="16">
        <v>11</v>
      </c>
      <c r="B26" t="s">
        <v>972</v>
      </c>
      <c r="C26" s="56" t="s">
        <v>30</v>
      </c>
      <c r="D26" s="21">
        <v>16009</v>
      </c>
      <c r="E26" s="17"/>
      <c r="F26" s="26">
        <v>11</v>
      </c>
      <c r="G26" s="16" t="s">
        <v>312</v>
      </c>
      <c r="H26" s="18">
        <f t="shared" si="0"/>
        <v>518.5208333333334</v>
      </c>
      <c r="I26" s="16">
        <f t="shared" si="1"/>
        <v>4</v>
      </c>
      <c r="J26" s="92">
        <f t="shared" si="2"/>
        <v>49778</v>
      </c>
      <c r="K26" s="56"/>
      <c r="L26" s="6"/>
      <c r="M26" s="16" t="s">
        <v>34</v>
      </c>
      <c r="N26">
        <f t="shared" si="3"/>
        <v>0</v>
      </c>
      <c r="O26">
        <f t="shared" si="4"/>
        <v>0</v>
      </c>
      <c r="P26" s="36"/>
      <c r="Q26" s="16" t="s">
        <v>395</v>
      </c>
    </row>
    <row r="27" spans="1:17" ht="12.75" customHeight="1">
      <c r="A27" s="16">
        <v>12</v>
      </c>
      <c r="B27" t="s">
        <v>507</v>
      </c>
      <c r="C27" s="56" t="s">
        <v>310</v>
      </c>
      <c r="D27" s="21">
        <v>15897</v>
      </c>
      <c r="E27" s="17"/>
      <c r="F27" s="26">
        <v>12</v>
      </c>
      <c r="G27" s="16" t="s">
        <v>40</v>
      </c>
      <c r="H27" s="18">
        <f t="shared" si="0"/>
        <v>504.0694444444444</v>
      </c>
      <c r="I27" s="16">
        <f t="shared" si="1"/>
        <v>3</v>
      </c>
      <c r="J27" s="92">
        <f t="shared" si="2"/>
        <v>36293</v>
      </c>
      <c r="K27" s="56"/>
      <c r="L27" s="6"/>
      <c r="M27" s="56" t="s">
        <v>305</v>
      </c>
      <c r="N27">
        <f t="shared" si="3"/>
        <v>1</v>
      </c>
      <c r="O27" t="str">
        <f t="shared" si="4"/>
        <v>SLO</v>
      </c>
      <c r="P27" s="36"/>
      <c r="Q27" s="16" t="s">
        <v>78</v>
      </c>
    </row>
    <row r="28" spans="1:17" ht="12.75" customHeight="1">
      <c r="A28" s="16">
        <v>13</v>
      </c>
      <c r="B28" t="s">
        <v>757</v>
      </c>
      <c r="C28" s="56" t="s">
        <v>305</v>
      </c>
      <c r="D28" s="21">
        <v>15866</v>
      </c>
      <c r="E28" s="17"/>
      <c r="F28" s="26">
        <v>13</v>
      </c>
      <c r="G28" s="16" t="s">
        <v>62</v>
      </c>
      <c r="H28" s="18">
        <f t="shared" si="0"/>
        <v>498.09722222222223</v>
      </c>
      <c r="I28" s="16">
        <f t="shared" si="1"/>
        <v>3</v>
      </c>
      <c r="J28" s="92">
        <f t="shared" si="2"/>
        <v>35863</v>
      </c>
      <c r="K28" s="56"/>
      <c r="L28" s="6"/>
      <c r="M28" s="56" t="s">
        <v>305</v>
      </c>
      <c r="N28">
        <f t="shared" si="3"/>
        <v>0</v>
      </c>
      <c r="O28">
        <f t="shared" si="4"/>
        <v>0</v>
      </c>
      <c r="P28" s="36"/>
      <c r="Q28" s="16" t="s">
        <v>122</v>
      </c>
    </row>
    <row r="29" spans="1:17" ht="12.75" customHeight="1">
      <c r="A29" s="16">
        <v>14</v>
      </c>
      <c r="B29" t="s">
        <v>754</v>
      </c>
      <c r="C29" s="56" t="s">
        <v>64</v>
      </c>
      <c r="D29" s="21">
        <v>15734</v>
      </c>
      <c r="E29" s="17"/>
      <c r="F29" s="26">
        <v>14</v>
      </c>
      <c r="G29" s="16" t="s">
        <v>122</v>
      </c>
      <c r="H29" s="18">
        <f t="shared" si="0"/>
        <v>492.0833333333333</v>
      </c>
      <c r="I29" s="16">
        <f t="shared" si="1"/>
        <v>3</v>
      </c>
      <c r="J29" s="92">
        <f t="shared" si="2"/>
        <v>35430</v>
      </c>
      <c r="K29" s="56"/>
      <c r="L29" s="6"/>
      <c r="M29" s="56" t="s">
        <v>305</v>
      </c>
      <c r="N29">
        <f t="shared" si="3"/>
        <v>0</v>
      </c>
      <c r="O29">
        <f t="shared" si="4"/>
        <v>0</v>
      </c>
      <c r="P29" s="36"/>
      <c r="Q29" s="16" t="s">
        <v>30</v>
      </c>
    </row>
    <row r="30" spans="1:17" ht="12.75" customHeight="1">
      <c r="A30" s="16">
        <v>15</v>
      </c>
      <c r="B30" t="s">
        <v>503</v>
      </c>
      <c r="C30" s="56" t="s">
        <v>69</v>
      </c>
      <c r="D30" s="21">
        <v>15562</v>
      </c>
      <c r="E30" s="17"/>
      <c r="F30" s="26">
        <v>15</v>
      </c>
      <c r="G30" s="16" t="s">
        <v>305</v>
      </c>
      <c r="H30" s="18">
        <f t="shared" si="0"/>
        <v>481.6944444444444</v>
      </c>
      <c r="I30" s="16">
        <f t="shared" si="1"/>
        <v>3</v>
      </c>
      <c r="J30" s="92">
        <f t="shared" si="2"/>
        <v>34682</v>
      </c>
      <c r="K30" s="56"/>
      <c r="L30" s="6"/>
      <c r="M30" s="56" t="s">
        <v>312</v>
      </c>
      <c r="N30">
        <f t="shared" si="3"/>
        <v>1</v>
      </c>
      <c r="O30" t="str">
        <f t="shared" si="4"/>
        <v>RUS</v>
      </c>
      <c r="P30" s="36"/>
      <c r="Q30" s="16" t="s">
        <v>23</v>
      </c>
    </row>
    <row r="31" spans="1:17" ht="12.75" customHeight="1">
      <c r="A31" s="16">
        <v>16</v>
      </c>
      <c r="B31" t="s">
        <v>687</v>
      </c>
      <c r="C31" s="56" t="s">
        <v>312</v>
      </c>
      <c r="D31" s="21">
        <v>15401</v>
      </c>
      <c r="E31" s="17"/>
      <c r="F31" s="26">
        <v>16</v>
      </c>
      <c r="G31" s="16" t="s">
        <v>12</v>
      </c>
      <c r="H31" s="18">
        <f t="shared" si="0"/>
        <v>470.5694444444444</v>
      </c>
      <c r="I31" s="16">
        <f t="shared" si="1"/>
        <v>3</v>
      </c>
      <c r="J31" s="92">
        <f t="shared" si="2"/>
        <v>33881</v>
      </c>
      <c r="K31" s="56"/>
      <c r="L31" s="6"/>
      <c r="M31" s="56" t="s">
        <v>312</v>
      </c>
      <c r="N31">
        <f t="shared" si="3"/>
        <v>0</v>
      </c>
      <c r="O31">
        <f t="shared" si="4"/>
        <v>0</v>
      </c>
      <c r="P31" s="36"/>
      <c r="Q31" s="16" t="s">
        <v>18</v>
      </c>
    </row>
    <row r="32" spans="1:17" ht="12.75" customHeight="1">
      <c r="A32" s="16">
        <v>17</v>
      </c>
      <c r="B32" t="s">
        <v>698</v>
      </c>
      <c r="C32" s="56" t="s">
        <v>30</v>
      </c>
      <c r="D32" s="21">
        <v>15247</v>
      </c>
      <c r="E32" s="17"/>
      <c r="F32" s="26">
        <v>17</v>
      </c>
      <c r="G32" s="16" t="s">
        <v>360</v>
      </c>
      <c r="H32" s="18">
        <f t="shared" si="0"/>
        <v>460.5</v>
      </c>
      <c r="I32" s="16">
        <f t="shared" si="1"/>
        <v>1</v>
      </c>
      <c r="J32" s="92">
        <f t="shared" si="2"/>
        <v>11052</v>
      </c>
      <c r="K32" s="56"/>
      <c r="L32" s="6"/>
      <c r="M32" s="26" t="s">
        <v>312</v>
      </c>
      <c r="N32">
        <f t="shared" si="3"/>
        <v>0</v>
      </c>
      <c r="O32">
        <f t="shared" si="4"/>
        <v>0</v>
      </c>
      <c r="P32" s="36"/>
      <c r="Q32" s="16" t="s">
        <v>38</v>
      </c>
    </row>
    <row r="33" spans="1:17" ht="12.75" customHeight="1">
      <c r="A33" s="16">
        <v>18</v>
      </c>
      <c r="B33" t="s">
        <v>545</v>
      </c>
      <c r="C33" s="56" t="s">
        <v>30</v>
      </c>
      <c r="D33" s="21">
        <v>15227</v>
      </c>
      <c r="E33" s="17"/>
      <c r="F33" s="26">
        <v>18</v>
      </c>
      <c r="G33" s="16" t="s">
        <v>78</v>
      </c>
      <c r="H33" s="18">
        <f t="shared" si="0"/>
        <v>430.0138888888889</v>
      </c>
      <c r="I33" s="16">
        <f t="shared" si="1"/>
        <v>3</v>
      </c>
      <c r="J33" s="92">
        <f t="shared" si="2"/>
        <v>30961</v>
      </c>
      <c r="K33" s="56"/>
      <c r="L33" s="6"/>
      <c r="M33" s="16" t="s">
        <v>312</v>
      </c>
      <c r="N33">
        <f t="shared" si="3"/>
        <v>0</v>
      </c>
      <c r="O33">
        <f t="shared" si="4"/>
        <v>0</v>
      </c>
      <c r="P33" s="36"/>
      <c r="Q33" s="16" t="s">
        <v>69</v>
      </c>
    </row>
    <row r="34" spans="1:17" ht="12.75" customHeight="1">
      <c r="A34" s="16">
        <v>19</v>
      </c>
      <c r="B34" t="s">
        <v>798</v>
      </c>
      <c r="C34" s="56" t="s">
        <v>23</v>
      </c>
      <c r="D34" s="21">
        <v>15222</v>
      </c>
      <c r="E34" s="17"/>
      <c r="F34" s="26">
        <v>19</v>
      </c>
      <c r="G34" s="16" t="s">
        <v>38</v>
      </c>
      <c r="H34" s="18">
        <f t="shared" si="0"/>
        <v>413.7916666666667</v>
      </c>
      <c r="I34" s="16">
        <f t="shared" si="1"/>
        <v>2</v>
      </c>
      <c r="J34" s="92">
        <f t="shared" si="2"/>
        <v>19862</v>
      </c>
      <c r="K34" s="56"/>
      <c r="L34" s="6"/>
      <c r="M34" s="56" t="s">
        <v>62</v>
      </c>
      <c r="N34">
        <f t="shared" si="3"/>
        <v>1</v>
      </c>
      <c r="O34" t="str">
        <f t="shared" si="4"/>
        <v>POL</v>
      </c>
      <c r="P34" s="36"/>
      <c r="Q34" s="16" t="s">
        <v>40</v>
      </c>
    </row>
    <row r="35" spans="1:17" ht="12.75" customHeight="1">
      <c r="A35" s="16">
        <v>20</v>
      </c>
      <c r="B35" t="s">
        <v>799</v>
      </c>
      <c r="C35" s="56" t="s">
        <v>18</v>
      </c>
      <c r="D35" s="21">
        <v>15077</v>
      </c>
      <c r="E35" s="17"/>
      <c r="F35" s="26">
        <v>20</v>
      </c>
      <c r="G35" s="16" t="s">
        <v>397</v>
      </c>
      <c r="H35" s="18">
        <f t="shared" si="0"/>
        <v>409.9583333333333</v>
      </c>
      <c r="I35" s="16">
        <f t="shared" si="1"/>
        <v>1</v>
      </c>
      <c r="J35" s="92">
        <f t="shared" si="2"/>
        <v>9839</v>
      </c>
      <c r="K35" s="56"/>
      <c r="L35" s="6"/>
      <c r="M35" s="16" t="s">
        <v>62</v>
      </c>
      <c r="N35">
        <f t="shared" si="3"/>
        <v>0</v>
      </c>
      <c r="O35">
        <f t="shared" si="4"/>
        <v>0</v>
      </c>
      <c r="P35" s="36"/>
      <c r="Q35" s="16" t="s">
        <v>209</v>
      </c>
    </row>
    <row r="36" spans="1:17" ht="12.75" customHeight="1">
      <c r="A36" s="16">
        <v>21</v>
      </c>
      <c r="B36" t="s">
        <v>472</v>
      </c>
      <c r="C36" s="56" t="s">
        <v>20</v>
      </c>
      <c r="D36" s="21">
        <v>14932</v>
      </c>
      <c r="E36" s="17"/>
      <c r="F36" s="26">
        <v>21</v>
      </c>
      <c r="G36" s="16" t="s">
        <v>395</v>
      </c>
      <c r="H36" s="18">
        <f t="shared" si="0"/>
        <v>341.7083333333333</v>
      </c>
      <c r="I36" s="16">
        <f t="shared" si="1"/>
        <v>1</v>
      </c>
      <c r="J36" s="92">
        <f t="shared" si="2"/>
        <v>8201</v>
      </c>
      <c r="K36" s="56"/>
      <c r="L36" s="6"/>
      <c r="M36" s="56" t="s">
        <v>62</v>
      </c>
      <c r="N36">
        <f t="shared" si="3"/>
        <v>0</v>
      </c>
      <c r="O36">
        <f t="shared" si="4"/>
        <v>0</v>
      </c>
      <c r="P36" s="36"/>
      <c r="Q36" s="16" t="s">
        <v>36</v>
      </c>
    </row>
    <row r="37" spans="1:17" ht="12.75" customHeight="1">
      <c r="A37" s="16">
        <v>22</v>
      </c>
      <c r="B37" t="s">
        <v>760</v>
      </c>
      <c r="C37" s="56" t="s">
        <v>30</v>
      </c>
      <c r="D37" s="21">
        <v>14892</v>
      </c>
      <c r="E37" s="17"/>
      <c r="F37" s="26">
        <v>22</v>
      </c>
      <c r="G37" s="94" t="s">
        <v>16</v>
      </c>
      <c r="H37" s="18">
        <f t="shared" si="0"/>
        <v>297.59375</v>
      </c>
      <c r="I37" s="16">
        <f t="shared" si="1"/>
        <v>4</v>
      </c>
      <c r="J37" s="92">
        <f t="shared" si="2"/>
        <v>28569</v>
      </c>
      <c r="K37" s="56"/>
      <c r="L37" s="6"/>
      <c r="M37" s="56" t="s">
        <v>12</v>
      </c>
      <c r="N37">
        <f t="shared" si="3"/>
        <v>1</v>
      </c>
      <c r="O37" t="str">
        <f t="shared" si="4"/>
        <v>NED</v>
      </c>
      <c r="P37" s="36"/>
      <c r="Q37" s="16" t="s">
        <v>20</v>
      </c>
    </row>
    <row r="38" spans="1:17" ht="12.75" customHeight="1">
      <c r="A38" s="16">
        <v>23</v>
      </c>
      <c r="B38" t="s">
        <v>704</v>
      </c>
      <c r="C38" s="16" t="s">
        <v>23</v>
      </c>
      <c r="D38" s="21">
        <v>14783</v>
      </c>
      <c r="E38" s="17"/>
      <c r="F38" s="26"/>
      <c r="H38" s="18"/>
      <c r="I38" s="16"/>
      <c r="J38" s="92"/>
      <c r="M38" s="56" t="s">
        <v>12</v>
      </c>
      <c r="N38">
        <f t="shared" si="3"/>
        <v>0</v>
      </c>
      <c r="O38">
        <f t="shared" si="4"/>
        <v>0</v>
      </c>
      <c r="Q38" s="94">
        <v>0</v>
      </c>
    </row>
    <row r="39" spans="1:20" ht="12.75" customHeight="1">
      <c r="A39" s="16">
        <v>24</v>
      </c>
      <c r="B39" t="s">
        <v>266</v>
      </c>
      <c r="C39" s="56" t="s">
        <v>122</v>
      </c>
      <c r="D39" s="21">
        <v>14599</v>
      </c>
      <c r="E39" s="17"/>
      <c r="F39" s="26"/>
      <c r="H39" s="18"/>
      <c r="I39" s="16"/>
      <c r="J39" s="92"/>
      <c r="K39" s="16"/>
      <c r="L39" s="16"/>
      <c r="M39" s="26" t="s">
        <v>12</v>
      </c>
      <c r="N39">
        <f t="shared" si="3"/>
        <v>0</v>
      </c>
      <c r="O39">
        <f t="shared" si="4"/>
        <v>0</v>
      </c>
      <c r="P39" s="56"/>
      <c r="Q39" s="94">
        <v>0</v>
      </c>
      <c r="T39" s="16"/>
    </row>
    <row r="40" spans="1:20" ht="12.75" customHeight="1">
      <c r="A40" s="16">
        <v>25</v>
      </c>
      <c r="B40" t="s">
        <v>389</v>
      </c>
      <c r="C40" s="56" t="s">
        <v>18</v>
      </c>
      <c r="D40" s="21">
        <v>14375</v>
      </c>
      <c r="E40" s="17"/>
      <c r="F40" s="26"/>
      <c r="H40" s="18"/>
      <c r="I40" s="16"/>
      <c r="J40" s="92"/>
      <c r="L40" s="16"/>
      <c r="M40" s="56" t="s">
        <v>64</v>
      </c>
      <c r="N40">
        <f t="shared" si="3"/>
        <v>1</v>
      </c>
      <c r="O40" t="str">
        <f t="shared" si="4"/>
        <v>LUX</v>
      </c>
      <c r="P40" s="56"/>
      <c r="Q40" s="94">
        <v>0</v>
      </c>
      <c r="T40" s="16"/>
    </row>
    <row r="41" spans="1:20" ht="12.75" customHeight="1">
      <c r="A41" s="16">
        <v>26</v>
      </c>
      <c r="B41" s="23" t="s">
        <v>274</v>
      </c>
      <c r="C41" s="49" t="s">
        <v>18</v>
      </c>
      <c r="D41" s="21">
        <v>14158</v>
      </c>
      <c r="E41" s="17"/>
      <c r="F41" s="26"/>
      <c r="H41" s="18"/>
      <c r="I41" s="16"/>
      <c r="J41" s="92"/>
      <c r="L41" s="56"/>
      <c r="M41" s="56" t="s">
        <v>64</v>
      </c>
      <c r="N41">
        <f t="shared" si="3"/>
        <v>0</v>
      </c>
      <c r="O41">
        <f t="shared" si="4"/>
        <v>0</v>
      </c>
      <c r="P41" s="56"/>
      <c r="Q41" s="94">
        <v>0</v>
      </c>
      <c r="T41" s="16"/>
    </row>
    <row r="42" spans="1:20" ht="12.75" customHeight="1">
      <c r="A42" s="16">
        <v>27</v>
      </c>
      <c r="B42" t="s">
        <v>227</v>
      </c>
      <c r="C42" s="56" t="s">
        <v>23</v>
      </c>
      <c r="D42" s="21">
        <v>14085</v>
      </c>
      <c r="E42" s="17"/>
      <c r="F42" s="26"/>
      <c r="H42" s="18"/>
      <c r="I42" s="16"/>
      <c r="J42" s="92"/>
      <c r="L42" s="56"/>
      <c r="M42" s="56" t="s">
        <v>64</v>
      </c>
      <c r="N42">
        <f t="shared" si="3"/>
        <v>0</v>
      </c>
      <c r="O42">
        <f t="shared" si="4"/>
        <v>0</v>
      </c>
      <c r="P42" s="56"/>
      <c r="Q42" s="94">
        <v>0</v>
      </c>
      <c r="T42" s="16"/>
    </row>
    <row r="43" spans="1:20" ht="12.75" customHeight="1">
      <c r="A43" s="16">
        <v>28</v>
      </c>
      <c r="B43" t="s">
        <v>229</v>
      </c>
      <c r="C43" s="56" t="s">
        <v>36</v>
      </c>
      <c r="D43" s="21">
        <v>14036</v>
      </c>
      <c r="E43" s="17"/>
      <c r="F43" s="26"/>
      <c r="H43" s="18"/>
      <c r="I43" s="16"/>
      <c r="J43" s="92"/>
      <c r="L43" s="56"/>
      <c r="M43" s="56" t="s">
        <v>310</v>
      </c>
      <c r="N43">
        <f t="shared" si="3"/>
        <v>1</v>
      </c>
      <c r="O43" t="str">
        <f t="shared" si="4"/>
        <v>LTU</v>
      </c>
      <c r="P43" s="56"/>
      <c r="Q43" s="94">
        <v>0</v>
      </c>
      <c r="T43" s="16"/>
    </row>
    <row r="44" spans="1:20" ht="12.75" customHeight="1">
      <c r="A44" s="16">
        <v>29</v>
      </c>
      <c r="B44" t="s">
        <v>551</v>
      </c>
      <c r="C44" s="56" t="s">
        <v>64</v>
      </c>
      <c r="D44" s="21">
        <v>13949</v>
      </c>
      <c r="E44" s="17"/>
      <c r="F44" s="26"/>
      <c r="H44" s="18"/>
      <c r="I44" s="16"/>
      <c r="J44" s="92"/>
      <c r="L44" s="45"/>
      <c r="M44" s="56" t="s">
        <v>310</v>
      </c>
      <c r="N44">
        <f t="shared" si="3"/>
        <v>0</v>
      </c>
      <c r="O44">
        <f t="shared" si="4"/>
        <v>0</v>
      </c>
      <c r="P44" s="56"/>
      <c r="Q44" s="94">
        <v>0</v>
      </c>
      <c r="T44" s="16"/>
    </row>
    <row r="45" spans="1:20" ht="12.75" customHeight="1">
      <c r="A45" s="16">
        <v>30</v>
      </c>
      <c r="B45" t="s">
        <v>752</v>
      </c>
      <c r="C45" s="56" t="s">
        <v>310</v>
      </c>
      <c r="D45" s="21">
        <v>13624</v>
      </c>
      <c r="E45" s="17"/>
      <c r="F45" s="26"/>
      <c r="H45" s="18"/>
      <c r="I45" s="16"/>
      <c r="J45" s="92"/>
      <c r="L45" s="56"/>
      <c r="M45" s="56" t="s">
        <v>310</v>
      </c>
      <c r="N45">
        <f t="shared" si="3"/>
        <v>0</v>
      </c>
      <c r="O45">
        <f t="shared" si="4"/>
        <v>0</v>
      </c>
      <c r="P45" s="56"/>
      <c r="Q45" s="94">
        <v>0</v>
      </c>
      <c r="T45" s="16"/>
    </row>
    <row r="46" spans="1:20" ht="12.75" customHeight="1">
      <c r="A46" s="16">
        <v>31</v>
      </c>
      <c r="B46" t="s">
        <v>800</v>
      </c>
      <c r="C46" s="16" t="s">
        <v>20</v>
      </c>
      <c r="D46" s="21">
        <v>13518</v>
      </c>
      <c r="E46" s="17"/>
      <c r="F46" s="26"/>
      <c r="H46" s="18"/>
      <c r="I46" s="16"/>
      <c r="J46" s="92"/>
      <c r="L46" s="56"/>
      <c r="M46" s="16" t="s">
        <v>310</v>
      </c>
      <c r="N46">
        <f t="shared" si="3"/>
        <v>0</v>
      </c>
      <c r="O46">
        <f t="shared" si="4"/>
        <v>0</v>
      </c>
      <c r="P46" s="56"/>
      <c r="Q46" s="94">
        <v>0</v>
      </c>
      <c r="T46" s="16"/>
    </row>
    <row r="47" spans="1:20" ht="12.75" customHeight="1">
      <c r="A47" s="16">
        <v>32</v>
      </c>
      <c r="B47" t="s">
        <v>743</v>
      </c>
      <c r="C47" s="56" t="s">
        <v>36</v>
      </c>
      <c r="D47" s="21">
        <v>13312</v>
      </c>
      <c r="E47" s="17"/>
      <c r="L47" s="16"/>
      <c r="M47" s="16" t="s">
        <v>395</v>
      </c>
      <c r="N47">
        <f t="shared" si="3"/>
        <v>1</v>
      </c>
      <c r="O47" t="str">
        <f t="shared" si="4"/>
        <v>LAT</v>
      </c>
      <c r="P47" s="56"/>
      <c r="Q47" s="94">
        <v>0</v>
      </c>
      <c r="T47" s="16"/>
    </row>
    <row r="48" spans="1:20" ht="12.75" customHeight="1">
      <c r="A48" s="16">
        <v>33</v>
      </c>
      <c r="B48" t="s">
        <v>699</v>
      </c>
      <c r="C48" s="56" t="s">
        <v>62</v>
      </c>
      <c r="D48" s="21">
        <v>13276</v>
      </c>
      <c r="E48" s="17"/>
      <c r="L48" s="56"/>
      <c r="M48" s="56" t="s">
        <v>78</v>
      </c>
      <c r="N48">
        <f t="shared" si="3"/>
        <v>1</v>
      </c>
      <c r="O48" t="str">
        <f t="shared" si="4"/>
        <v>ITA</v>
      </c>
      <c r="P48" s="56"/>
      <c r="Q48" s="94">
        <v>0</v>
      </c>
      <c r="T48" s="16"/>
    </row>
    <row r="49" spans="1:20" ht="12.75" customHeight="1">
      <c r="A49" s="16">
        <v>34</v>
      </c>
      <c r="B49" t="s">
        <v>708</v>
      </c>
      <c r="C49" s="16" t="s">
        <v>20</v>
      </c>
      <c r="D49" s="21">
        <v>13173</v>
      </c>
      <c r="E49" s="17"/>
      <c r="L49" s="56"/>
      <c r="M49" s="56" t="s">
        <v>78</v>
      </c>
      <c r="N49">
        <f t="shared" si="3"/>
        <v>0</v>
      </c>
      <c r="O49">
        <f t="shared" si="4"/>
        <v>0</v>
      </c>
      <c r="P49" s="56"/>
      <c r="Q49" s="94">
        <v>0</v>
      </c>
      <c r="T49" s="16"/>
    </row>
    <row r="50" spans="1:20" ht="12.75" customHeight="1">
      <c r="A50" s="16">
        <v>35</v>
      </c>
      <c r="B50" s="23" t="s">
        <v>391</v>
      </c>
      <c r="C50" s="45" t="s">
        <v>209</v>
      </c>
      <c r="D50" s="21">
        <v>13085</v>
      </c>
      <c r="E50" s="17"/>
      <c r="L50" s="56"/>
      <c r="M50" s="16" t="s">
        <v>78</v>
      </c>
      <c r="N50">
        <f t="shared" si="3"/>
        <v>0</v>
      </c>
      <c r="O50">
        <f t="shared" si="4"/>
        <v>0</v>
      </c>
      <c r="P50" s="56"/>
      <c r="Q50" s="94">
        <v>0</v>
      </c>
      <c r="T50" s="16"/>
    </row>
    <row r="51" spans="1:20" ht="12.75" customHeight="1">
      <c r="A51" s="16">
        <v>36</v>
      </c>
      <c r="B51" t="s">
        <v>356</v>
      </c>
      <c r="C51" s="56" t="s">
        <v>209</v>
      </c>
      <c r="D51" s="21">
        <v>12934</v>
      </c>
      <c r="E51" s="17"/>
      <c r="L51" s="16"/>
      <c r="M51" s="56" t="s">
        <v>122</v>
      </c>
      <c r="N51">
        <f t="shared" si="3"/>
        <v>1</v>
      </c>
      <c r="O51" t="str">
        <f t="shared" si="4"/>
        <v>HUN</v>
      </c>
      <c r="P51" s="56"/>
      <c r="Q51" s="94">
        <v>0</v>
      </c>
      <c r="T51" s="16"/>
    </row>
    <row r="52" spans="1:20" ht="12.75" customHeight="1">
      <c r="A52" s="16">
        <v>37</v>
      </c>
      <c r="B52" t="s">
        <v>419</v>
      </c>
      <c r="C52" s="56" t="s">
        <v>69</v>
      </c>
      <c r="D52" s="21">
        <v>12900</v>
      </c>
      <c r="E52" s="17"/>
      <c r="L52" s="56"/>
      <c r="M52" s="56" t="s">
        <v>122</v>
      </c>
      <c r="N52">
        <f t="shared" si="3"/>
        <v>0</v>
      </c>
      <c r="O52">
        <f t="shared" si="4"/>
        <v>0</v>
      </c>
      <c r="P52" s="56"/>
      <c r="Q52" s="94">
        <v>0</v>
      </c>
      <c r="T52" s="16"/>
    </row>
    <row r="53" spans="1:20" ht="12.75" customHeight="1">
      <c r="A53" s="16">
        <v>38</v>
      </c>
      <c r="B53" t="s">
        <v>316</v>
      </c>
      <c r="C53" s="56" t="s">
        <v>18</v>
      </c>
      <c r="D53" s="21">
        <v>12753</v>
      </c>
      <c r="E53" s="17"/>
      <c r="L53" s="56"/>
      <c r="M53" s="56" t="s">
        <v>122</v>
      </c>
      <c r="N53">
        <f t="shared" si="3"/>
        <v>0</v>
      </c>
      <c r="O53">
        <f t="shared" si="4"/>
        <v>0</v>
      </c>
      <c r="P53" s="56"/>
      <c r="Q53" s="16">
        <v>0</v>
      </c>
      <c r="T53" s="16"/>
    </row>
    <row r="54" spans="1:20" ht="12.75" customHeight="1">
      <c r="A54" s="16">
        <v>39</v>
      </c>
      <c r="B54" t="s">
        <v>695</v>
      </c>
      <c r="C54" s="56" t="s">
        <v>34</v>
      </c>
      <c r="D54" s="21">
        <v>12750</v>
      </c>
      <c r="E54" s="17"/>
      <c r="L54" s="49"/>
      <c r="M54" s="56" t="s">
        <v>30</v>
      </c>
      <c r="N54">
        <f t="shared" si="3"/>
        <v>1</v>
      </c>
      <c r="O54" t="str">
        <f t="shared" si="4"/>
        <v>GER</v>
      </c>
      <c r="P54" s="56"/>
      <c r="Q54" s="16">
        <v>0</v>
      </c>
      <c r="T54" s="16"/>
    </row>
    <row r="55" spans="1:20" ht="12.75" customHeight="1">
      <c r="A55" s="16">
        <v>40</v>
      </c>
      <c r="B55" t="s">
        <v>801</v>
      </c>
      <c r="C55" s="16" t="s">
        <v>62</v>
      </c>
      <c r="D55" s="21">
        <v>12181</v>
      </c>
      <c r="E55" s="17"/>
      <c r="L55" s="56"/>
      <c r="M55" s="56" t="s">
        <v>30</v>
      </c>
      <c r="N55">
        <f t="shared" si="3"/>
        <v>0</v>
      </c>
      <c r="O55">
        <f t="shared" si="4"/>
        <v>0</v>
      </c>
      <c r="P55" s="56"/>
      <c r="Q55" s="16">
        <v>0</v>
      </c>
      <c r="T55" s="16"/>
    </row>
    <row r="56" spans="1:20" ht="12.75" customHeight="1">
      <c r="A56" s="16">
        <v>41</v>
      </c>
      <c r="B56" s="17" t="s">
        <v>802</v>
      </c>
      <c r="C56" s="26" t="s">
        <v>18</v>
      </c>
      <c r="D56" s="21">
        <v>12068</v>
      </c>
      <c r="E56" s="17"/>
      <c r="L56" s="26"/>
      <c r="M56" s="56" t="s">
        <v>30</v>
      </c>
      <c r="N56">
        <f t="shared" si="3"/>
        <v>0</v>
      </c>
      <c r="O56">
        <f t="shared" si="4"/>
        <v>0</v>
      </c>
      <c r="P56" s="56"/>
      <c r="Q56" s="16">
        <v>0</v>
      </c>
      <c r="T56" s="16"/>
    </row>
    <row r="57" spans="1:20" ht="12.75" customHeight="1">
      <c r="A57" s="16">
        <v>42</v>
      </c>
      <c r="B57" t="s">
        <v>740</v>
      </c>
      <c r="C57" s="56" t="s">
        <v>18</v>
      </c>
      <c r="D57" s="21">
        <v>12063</v>
      </c>
      <c r="E57" s="17"/>
      <c r="L57" s="56"/>
      <c r="M57" s="56" t="s">
        <v>30</v>
      </c>
      <c r="N57">
        <f t="shared" si="3"/>
        <v>0</v>
      </c>
      <c r="O57">
        <f t="shared" si="4"/>
        <v>0</v>
      </c>
      <c r="P57" s="56"/>
      <c r="Q57" s="16">
        <v>0</v>
      </c>
      <c r="T57" s="16"/>
    </row>
    <row r="58" spans="1:20" ht="12.75" customHeight="1">
      <c r="A58" s="16">
        <v>43</v>
      </c>
      <c r="B58" t="s">
        <v>92</v>
      </c>
      <c r="C58" s="56" t="s">
        <v>34</v>
      </c>
      <c r="D58" s="21">
        <v>11971</v>
      </c>
      <c r="E58" s="17"/>
      <c r="L58" s="49"/>
      <c r="M58" s="56" t="s">
        <v>30</v>
      </c>
      <c r="N58">
        <f t="shared" si="3"/>
        <v>0</v>
      </c>
      <c r="O58">
        <f t="shared" si="4"/>
        <v>0</v>
      </c>
      <c r="P58" s="56"/>
      <c r="Q58" s="16">
        <v>0</v>
      </c>
      <c r="T58" s="16"/>
    </row>
    <row r="59" spans="1:20" ht="12.75" customHeight="1">
      <c r="A59" s="16">
        <v>44</v>
      </c>
      <c r="B59" t="s">
        <v>203</v>
      </c>
      <c r="C59" s="56" t="s">
        <v>12</v>
      </c>
      <c r="D59" s="21">
        <v>11867</v>
      </c>
      <c r="E59" s="17"/>
      <c r="L59" s="56"/>
      <c r="M59" s="16" t="s">
        <v>30</v>
      </c>
      <c r="N59">
        <f t="shared" si="3"/>
        <v>0</v>
      </c>
      <c r="O59">
        <f t="shared" si="4"/>
        <v>0</v>
      </c>
      <c r="P59" s="56"/>
      <c r="Q59" s="16">
        <v>0</v>
      </c>
      <c r="T59" s="16"/>
    </row>
    <row r="60" spans="1:20" ht="12.75" customHeight="1">
      <c r="A60" s="16">
        <v>45</v>
      </c>
      <c r="B60" t="s">
        <v>803</v>
      </c>
      <c r="C60" s="16" t="s">
        <v>30</v>
      </c>
      <c r="D60" s="21">
        <v>11784</v>
      </c>
      <c r="E60" s="17"/>
      <c r="L60" s="16"/>
      <c r="M60" s="56" t="s">
        <v>30</v>
      </c>
      <c r="N60">
        <f t="shared" si="3"/>
        <v>0</v>
      </c>
      <c r="O60">
        <f t="shared" si="4"/>
        <v>0</v>
      </c>
      <c r="P60" s="56"/>
      <c r="Q60" s="16">
        <v>0</v>
      </c>
      <c r="T60" s="16"/>
    </row>
    <row r="61" spans="1:20" ht="12.75" customHeight="1">
      <c r="A61" s="16">
        <v>46</v>
      </c>
      <c r="B61" t="s">
        <v>768</v>
      </c>
      <c r="C61" s="56" t="s">
        <v>78</v>
      </c>
      <c r="D61" s="21">
        <v>11762</v>
      </c>
      <c r="E61" s="17"/>
      <c r="L61" s="56"/>
      <c r="M61" s="66" t="s">
        <v>23</v>
      </c>
      <c r="N61">
        <f t="shared" si="3"/>
        <v>1</v>
      </c>
      <c r="O61" t="str">
        <f t="shared" si="4"/>
        <v>GBR</v>
      </c>
      <c r="P61" s="56"/>
      <c r="Q61" s="16">
        <v>0</v>
      </c>
      <c r="T61" s="16"/>
    </row>
    <row r="62" spans="1:20" ht="12.75" customHeight="1">
      <c r="A62" s="16">
        <v>47</v>
      </c>
      <c r="B62" s="48" t="s">
        <v>542</v>
      </c>
      <c r="C62" s="56" t="s">
        <v>36</v>
      </c>
      <c r="D62" s="21">
        <v>11528</v>
      </c>
      <c r="E62" s="17"/>
      <c r="L62" s="56"/>
      <c r="M62" s="49" t="s">
        <v>23</v>
      </c>
      <c r="N62">
        <f t="shared" si="3"/>
        <v>0</v>
      </c>
      <c r="O62">
        <f t="shared" si="4"/>
        <v>0</v>
      </c>
      <c r="P62" s="56"/>
      <c r="Q62" s="16">
        <v>0</v>
      </c>
      <c r="T62" s="16"/>
    </row>
    <row r="63" spans="1:20" ht="12.75" customHeight="1">
      <c r="A63" s="16">
        <v>48</v>
      </c>
      <c r="B63" t="s">
        <v>550</v>
      </c>
      <c r="C63" s="56" t="s">
        <v>64</v>
      </c>
      <c r="D63" s="21">
        <v>11393</v>
      </c>
      <c r="E63" s="17"/>
      <c r="L63" s="56"/>
      <c r="M63" s="56" t="s">
        <v>23</v>
      </c>
      <c r="N63">
        <f t="shared" si="3"/>
        <v>0</v>
      </c>
      <c r="O63">
        <f t="shared" si="4"/>
        <v>0</v>
      </c>
      <c r="P63" s="56"/>
      <c r="Q63" s="16">
        <v>0</v>
      </c>
      <c r="T63" s="16"/>
    </row>
    <row r="64" spans="1:20" ht="12.75" customHeight="1">
      <c r="A64" s="16">
        <v>49</v>
      </c>
      <c r="B64" t="s">
        <v>929</v>
      </c>
      <c r="C64" s="56" t="s">
        <v>36</v>
      </c>
      <c r="D64" s="21">
        <v>11206</v>
      </c>
      <c r="E64" s="17"/>
      <c r="L64" s="56"/>
      <c r="M64" s="16" t="s">
        <v>23</v>
      </c>
      <c r="N64">
        <f t="shared" si="3"/>
        <v>0</v>
      </c>
      <c r="O64">
        <f t="shared" si="4"/>
        <v>0</v>
      </c>
      <c r="P64" s="56"/>
      <c r="Q64" s="16">
        <v>0</v>
      </c>
      <c r="T64" s="16"/>
    </row>
    <row r="65" spans="1:20" ht="12.75" customHeight="1">
      <c r="A65" s="16">
        <v>50</v>
      </c>
      <c r="B65" s="25" t="s">
        <v>700</v>
      </c>
      <c r="C65" s="56" t="s">
        <v>12</v>
      </c>
      <c r="D65" s="21">
        <v>11118</v>
      </c>
      <c r="E65" s="17"/>
      <c r="L65" s="56"/>
      <c r="M65" s="56" t="s">
        <v>23</v>
      </c>
      <c r="N65">
        <f t="shared" si="3"/>
        <v>0</v>
      </c>
      <c r="O65">
        <f t="shared" si="4"/>
        <v>0</v>
      </c>
      <c r="P65" s="56"/>
      <c r="Q65" s="16">
        <v>0</v>
      </c>
      <c r="T65" s="16"/>
    </row>
    <row r="66" spans="1:20" ht="12.75" customHeight="1">
      <c r="A66" s="16">
        <v>51</v>
      </c>
      <c r="B66" s="48" t="s">
        <v>510</v>
      </c>
      <c r="C66" s="26" t="s">
        <v>312</v>
      </c>
      <c r="D66" s="21">
        <v>11112</v>
      </c>
      <c r="E66" s="17"/>
      <c r="L66" s="56"/>
      <c r="M66" s="56" t="s">
        <v>23</v>
      </c>
      <c r="N66">
        <f t="shared" si="3"/>
        <v>0</v>
      </c>
      <c r="O66">
        <f t="shared" si="4"/>
        <v>0</v>
      </c>
      <c r="P66" s="56"/>
      <c r="Q66" s="16">
        <v>0</v>
      </c>
      <c r="T66" s="16"/>
    </row>
    <row r="67" spans="1:20" ht="12.75" customHeight="1">
      <c r="A67" s="16">
        <v>52</v>
      </c>
      <c r="B67" s="48" t="s">
        <v>543</v>
      </c>
      <c r="C67" s="56" t="s">
        <v>360</v>
      </c>
      <c r="D67" s="21">
        <v>11052</v>
      </c>
      <c r="E67" s="17"/>
      <c r="L67" s="16"/>
      <c r="M67" s="56" t="s">
        <v>18</v>
      </c>
      <c r="N67">
        <f t="shared" si="3"/>
        <v>1</v>
      </c>
      <c r="O67" t="str">
        <f t="shared" si="4"/>
        <v>FRA</v>
      </c>
      <c r="P67" s="56"/>
      <c r="Q67" s="16">
        <v>0</v>
      </c>
      <c r="T67" s="16"/>
    </row>
    <row r="68" spans="1:20" ht="12.75" customHeight="1">
      <c r="A68" s="16">
        <v>53</v>
      </c>
      <c r="B68" s="17" t="s">
        <v>58</v>
      </c>
      <c r="C68" s="26" t="s">
        <v>12</v>
      </c>
      <c r="D68" s="21">
        <v>10896</v>
      </c>
      <c r="E68" s="17"/>
      <c r="L68" s="56"/>
      <c r="M68" s="56" t="s">
        <v>18</v>
      </c>
      <c r="N68">
        <f t="shared" si="3"/>
        <v>0</v>
      </c>
      <c r="O68">
        <f t="shared" si="4"/>
        <v>0</v>
      </c>
      <c r="P68" s="56"/>
      <c r="Q68" s="16">
        <v>0</v>
      </c>
      <c r="T68" s="16"/>
    </row>
    <row r="69" spans="1:20" ht="12.75" customHeight="1">
      <c r="A69" s="16">
        <v>54</v>
      </c>
      <c r="B69" t="s">
        <v>804</v>
      </c>
      <c r="C69" s="56" t="s">
        <v>38</v>
      </c>
      <c r="D69" s="21">
        <v>10831</v>
      </c>
      <c r="E69" s="17"/>
      <c r="L69" s="56"/>
      <c r="M69" s="56" t="s">
        <v>18</v>
      </c>
      <c r="N69">
        <f t="shared" si="3"/>
        <v>0</v>
      </c>
      <c r="O69">
        <f t="shared" si="4"/>
        <v>0</v>
      </c>
      <c r="P69" s="56"/>
      <c r="Q69" s="16">
        <v>0</v>
      </c>
      <c r="T69" s="16"/>
    </row>
    <row r="70" spans="1:20" ht="12.75" customHeight="1">
      <c r="A70" s="16">
        <v>55</v>
      </c>
      <c r="B70" t="s">
        <v>805</v>
      </c>
      <c r="C70" s="16" t="s">
        <v>40</v>
      </c>
      <c r="D70" s="21">
        <v>10825</v>
      </c>
      <c r="E70" s="17"/>
      <c r="L70" s="56"/>
      <c r="M70" s="49" t="s">
        <v>18</v>
      </c>
      <c r="N70">
        <f t="shared" si="3"/>
        <v>0</v>
      </c>
      <c r="O70">
        <f t="shared" si="4"/>
        <v>0</v>
      </c>
      <c r="P70" s="56"/>
      <c r="Q70" s="16">
        <v>0</v>
      </c>
      <c r="T70" s="16"/>
    </row>
    <row r="71" spans="1:20" ht="12.75" customHeight="1">
      <c r="A71" s="16">
        <v>56</v>
      </c>
      <c r="B71" t="s">
        <v>773</v>
      </c>
      <c r="C71" s="56" t="s">
        <v>122</v>
      </c>
      <c r="D71" s="21">
        <v>10790</v>
      </c>
      <c r="E71" s="17"/>
      <c r="L71" s="56"/>
      <c r="M71" s="56" t="s">
        <v>18</v>
      </c>
      <c r="N71">
        <f t="shared" si="3"/>
        <v>0</v>
      </c>
      <c r="O71">
        <f t="shared" si="4"/>
        <v>0</v>
      </c>
      <c r="P71" s="56"/>
      <c r="Q71" s="16">
        <v>0</v>
      </c>
      <c r="T71" s="16"/>
    </row>
    <row r="72" spans="1:20" ht="12.75" customHeight="1">
      <c r="A72" s="16">
        <v>57</v>
      </c>
      <c r="B72" t="s">
        <v>552</v>
      </c>
      <c r="C72" s="56" t="s">
        <v>16</v>
      </c>
      <c r="D72" s="21">
        <v>10781</v>
      </c>
      <c r="E72" s="17"/>
      <c r="L72" s="16"/>
      <c r="M72" s="26" t="s">
        <v>18</v>
      </c>
      <c r="N72">
        <f t="shared" si="3"/>
        <v>0</v>
      </c>
      <c r="O72">
        <f t="shared" si="4"/>
        <v>0</v>
      </c>
      <c r="P72" s="56"/>
      <c r="Q72" s="16">
        <v>0</v>
      </c>
      <c r="T72" s="16"/>
    </row>
    <row r="73" spans="1:20" ht="12.75" customHeight="1">
      <c r="A73" s="16">
        <v>58</v>
      </c>
      <c r="B73" t="s">
        <v>94</v>
      </c>
      <c r="C73" s="56" t="s">
        <v>78</v>
      </c>
      <c r="D73" s="21">
        <v>10751</v>
      </c>
      <c r="E73" s="17"/>
      <c r="L73" s="16"/>
      <c r="M73" s="56" t="s">
        <v>18</v>
      </c>
      <c r="N73">
        <f t="shared" si="3"/>
        <v>0</v>
      </c>
      <c r="O73">
        <f t="shared" si="4"/>
        <v>0</v>
      </c>
      <c r="P73" s="56"/>
      <c r="Q73" s="16">
        <v>0</v>
      </c>
      <c r="T73" s="16"/>
    </row>
    <row r="74" spans="1:20" ht="12.75" customHeight="1">
      <c r="A74" s="16">
        <v>59</v>
      </c>
      <c r="B74" t="s">
        <v>806</v>
      </c>
      <c r="C74" s="16" t="s">
        <v>34</v>
      </c>
      <c r="D74" s="21">
        <v>10612</v>
      </c>
      <c r="E74" s="17"/>
      <c r="L74" s="56"/>
      <c r="M74" s="56" t="s">
        <v>38</v>
      </c>
      <c r="N74">
        <f t="shared" si="3"/>
        <v>1</v>
      </c>
      <c r="O74" t="str">
        <f t="shared" si="4"/>
        <v>FIN</v>
      </c>
      <c r="P74" s="56"/>
      <c r="Q74" s="16">
        <v>0</v>
      </c>
      <c r="T74" s="16"/>
    </row>
    <row r="75" spans="1:20" ht="12.75" customHeight="1">
      <c r="A75" s="16">
        <v>60</v>
      </c>
      <c r="B75" t="s">
        <v>705</v>
      </c>
      <c r="C75" s="56" t="s">
        <v>30</v>
      </c>
      <c r="D75" s="21">
        <v>10473</v>
      </c>
      <c r="E75" s="17"/>
      <c r="L75" s="56"/>
      <c r="M75" s="16" t="s">
        <v>38</v>
      </c>
      <c r="N75">
        <f t="shared" si="3"/>
        <v>0</v>
      </c>
      <c r="O75">
        <f t="shared" si="4"/>
        <v>0</v>
      </c>
      <c r="P75" s="56"/>
      <c r="Q75" s="16">
        <v>0</v>
      </c>
      <c r="T75" s="16"/>
    </row>
    <row r="76" spans="1:20" ht="12.75" customHeight="1">
      <c r="A76" s="16">
        <v>61</v>
      </c>
      <c r="B76" s="48" t="s">
        <v>549</v>
      </c>
      <c r="C76" s="56" t="s">
        <v>62</v>
      </c>
      <c r="D76" s="21">
        <v>10406</v>
      </c>
      <c r="E76" s="17"/>
      <c r="L76" s="56"/>
      <c r="M76" s="65" t="s">
        <v>69</v>
      </c>
      <c r="N76">
        <f t="shared" si="3"/>
        <v>1</v>
      </c>
      <c r="O76" t="str">
        <f t="shared" si="4"/>
        <v>ESP</v>
      </c>
      <c r="P76" s="56"/>
      <c r="Q76" s="16">
        <v>0</v>
      </c>
      <c r="T76" s="16"/>
    </row>
    <row r="77" spans="1:20" ht="12.75" customHeight="1">
      <c r="A77" s="16">
        <v>61</v>
      </c>
      <c r="B77" t="s">
        <v>807</v>
      </c>
      <c r="C77" s="56" t="s">
        <v>305</v>
      </c>
      <c r="D77" s="21">
        <v>10377</v>
      </c>
      <c r="E77" s="17"/>
      <c r="L77" s="56"/>
      <c r="M77" s="56" t="s">
        <v>69</v>
      </c>
      <c r="N77">
        <f t="shared" si="3"/>
        <v>0</v>
      </c>
      <c r="O77">
        <f t="shared" si="4"/>
        <v>0</v>
      </c>
      <c r="P77" s="56"/>
      <c r="Q77" s="16">
        <v>0</v>
      </c>
      <c r="T77" s="16"/>
    </row>
    <row r="78" spans="1:20" ht="12.75" customHeight="1">
      <c r="A78" s="16">
        <v>63</v>
      </c>
      <c r="B78" t="s">
        <v>808</v>
      </c>
      <c r="C78" s="16" t="s">
        <v>310</v>
      </c>
      <c r="D78" s="21">
        <v>10332</v>
      </c>
      <c r="E78" s="17"/>
      <c r="L78" s="26"/>
      <c r="M78" s="56" t="s">
        <v>69</v>
      </c>
      <c r="N78">
        <f t="shared" si="3"/>
        <v>0</v>
      </c>
      <c r="O78">
        <f t="shared" si="4"/>
        <v>0</v>
      </c>
      <c r="P78" s="56"/>
      <c r="Q78" s="16">
        <v>0</v>
      </c>
      <c r="T78" s="16"/>
    </row>
    <row r="79" spans="1:20" ht="12.75" customHeight="1">
      <c r="A79" s="16">
        <v>64</v>
      </c>
      <c r="B79" t="s">
        <v>809</v>
      </c>
      <c r="C79" s="16" t="s">
        <v>34</v>
      </c>
      <c r="D79" s="21">
        <v>10181</v>
      </c>
      <c r="E79" s="17"/>
      <c r="L79" s="16"/>
      <c r="M79" s="56" t="s">
        <v>40</v>
      </c>
      <c r="N79">
        <f t="shared" si="3"/>
        <v>1</v>
      </c>
      <c r="O79" t="str">
        <f t="shared" si="4"/>
        <v>DEN</v>
      </c>
      <c r="P79" s="56"/>
      <c r="Q79" s="16">
        <v>0</v>
      </c>
      <c r="T79" s="16"/>
    </row>
    <row r="80" spans="1:20" ht="12.75" customHeight="1">
      <c r="A80" s="16">
        <v>65</v>
      </c>
      <c r="B80" s="48" t="s">
        <v>701</v>
      </c>
      <c r="C80" s="56" t="s">
        <v>122</v>
      </c>
      <c r="D80" s="21">
        <v>10041</v>
      </c>
      <c r="E80" s="17"/>
      <c r="L80" s="56"/>
      <c r="M80" s="16" t="s">
        <v>40</v>
      </c>
      <c r="N80">
        <f t="shared" si="3"/>
        <v>0</v>
      </c>
      <c r="O80">
        <f t="shared" si="4"/>
        <v>0</v>
      </c>
      <c r="P80" s="56"/>
      <c r="Q80" s="16">
        <v>0</v>
      </c>
      <c r="T80" s="16"/>
    </row>
    <row r="81" spans="1:20" ht="12.75" customHeight="1">
      <c r="A81" s="16">
        <v>66</v>
      </c>
      <c r="B81" t="s">
        <v>745</v>
      </c>
      <c r="C81" s="56" t="s">
        <v>16</v>
      </c>
      <c r="D81" s="21">
        <v>9848</v>
      </c>
      <c r="E81" s="17"/>
      <c r="L81" s="56"/>
      <c r="M81" s="56" t="s">
        <v>40</v>
      </c>
      <c r="N81">
        <f aca="true" t="shared" si="5" ref="N81:N92">IF(M81=M80,0,1)</f>
        <v>0</v>
      </c>
      <c r="O81">
        <f aca="true" t="shared" si="6" ref="O81:O92">IF(N81=1,M81,)</f>
        <v>0</v>
      </c>
      <c r="P81" s="56"/>
      <c r="Q81" s="16">
        <v>0</v>
      </c>
      <c r="T81" s="16"/>
    </row>
    <row r="82" spans="1:20" ht="12.75" customHeight="1">
      <c r="A82" s="16">
        <v>67</v>
      </c>
      <c r="B82" s="23" t="s">
        <v>420</v>
      </c>
      <c r="C82" s="45" t="s">
        <v>397</v>
      </c>
      <c r="D82" s="21">
        <v>9839</v>
      </c>
      <c r="E82" s="17"/>
      <c r="L82" s="26"/>
      <c r="M82" s="56" t="s">
        <v>209</v>
      </c>
      <c r="N82">
        <f t="shared" si="5"/>
        <v>1</v>
      </c>
      <c r="O82" t="str">
        <f t="shared" si="6"/>
        <v>CZE</v>
      </c>
      <c r="P82" s="56"/>
      <c r="Q82" s="16">
        <v>0</v>
      </c>
      <c r="T82" s="16"/>
    </row>
    <row r="83" spans="1:20" ht="12.75" customHeight="1">
      <c r="A83" s="16">
        <v>68</v>
      </c>
      <c r="B83" s="23" t="s">
        <v>810</v>
      </c>
      <c r="C83" s="56" t="s">
        <v>40</v>
      </c>
      <c r="D83" s="21">
        <v>9311</v>
      </c>
      <c r="E83" s="17"/>
      <c r="L83" s="16"/>
      <c r="M83" s="45" t="s">
        <v>209</v>
      </c>
      <c r="N83">
        <f t="shared" si="5"/>
        <v>0</v>
      </c>
      <c r="O83">
        <f t="shared" si="6"/>
        <v>0</v>
      </c>
      <c r="P83" s="56"/>
      <c r="Q83" s="16">
        <v>0</v>
      </c>
      <c r="T83" s="16"/>
    </row>
    <row r="84" spans="1:20" ht="12.75" customHeight="1">
      <c r="A84" s="16">
        <v>69</v>
      </c>
      <c r="B84" t="s">
        <v>759</v>
      </c>
      <c r="C84" s="56" t="s">
        <v>209</v>
      </c>
      <c r="D84" s="21">
        <v>9140</v>
      </c>
      <c r="E84" s="17"/>
      <c r="L84" s="56"/>
      <c r="M84" s="56" t="s">
        <v>209</v>
      </c>
      <c r="N84">
        <f t="shared" si="5"/>
        <v>0</v>
      </c>
      <c r="O84">
        <f t="shared" si="6"/>
        <v>0</v>
      </c>
      <c r="P84" s="56"/>
      <c r="Q84" s="16">
        <v>0</v>
      </c>
      <c r="T84" s="16"/>
    </row>
    <row r="85" spans="1:20" ht="12.75" customHeight="1">
      <c r="A85" s="16">
        <v>70</v>
      </c>
      <c r="B85" t="s">
        <v>811</v>
      </c>
      <c r="C85" s="16" t="s">
        <v>38</v>
      </c>
      <c r="D85" s="21">
        <v>9031</v>
      </c>
      <c r="E85" s="17"/>
      <c r="F85" s="23"/>
      <c r="L85" s="56"/>
      <c r="M85" s="56" t="s">
        <v>209</v>
      </c>
      <c r="N85">
        <f t="shared" si="5"/>
        <v>0</v>
      </c>
      <c r="O85">
        <f t="shared" si="6"/>
        <v>0</v>
      </c>
      <c r="P85" s="56"/>
      <c r="Q85" s="16">
        <v>0</v>
      </c>
      <c r="T85" s="16"/>
    </row>
    <row r="86" spans="1:20" ht="12.75" customHeight="1">
      <c r="A86" s="16">
        <v>71</v>
      </c>
      <c r="B86" t="s">
        <v>812</v>
      </c>
      <c r="C86" s="16" t="s">
        <v>78</v>
      </c>
      <c r="D86" s="21">
        <v>8448</v>
      </c>
      <c r="L86" s="56"/>
      <c r="M86" s="56" t="s">
        <v>36</v>
      </c>
      <c r="N86">
        <f t="shared" si="5"/>
        <v>1</v>
      </c>
      <c r="O86" t="str">
        <f t="shared" si="6"/>
        <v>BEL</v>
      </c>
      <c r="P86" s="56"/>
      <c r="Q86" s="16">
        <v>0</v>
      </c>
      <c r="T86" s="16"/>
    </row>
    <row r="87" spans="1:20" ht="12.75" customHeight="1">
      <c r="A87" s="16">
        <v>72</v>
      </c>
      <c r="B87" t="s">
        <v>813</v>
      </c>
      <c r="C87" s="56" t="s">
        <v>305</v>
      </c>
      <c r="D87" s="21">
        <v>8439</v>
      </c>
      <c r="L87" s="56"/>
      <c r="M87" s="56" t="s">
        <v>36</v>
      </c>
      <c r="N87">
        <f t="shared" si="5"/>
        <v>0</v>
      </c>
      <c r="O87">
        <f t="shared" si="6"/>
        <v>0</v>
      </c>
      <c r="P87" s="56"/>
      <c r="Q87" s="16">
        <v>0</v>
      </c>
      <c r="T87" s="16"/>
    </row>
    <row r="88" spans="1:20" ht="12.75" customHeight="1">
      <c r="A88" s="16">
        <v>73</v>
      </c>
      <c r="B88" t="s">
        <v>814</v>
      </c>
      <c r="C88" s="16" t="s">
        <v>395</v>
      </c>
      <c r="D88" s="21">
        <v>8201</v>
      </c>
      <c r="L88" s="16"/>
      <c r="M88" s="56" t="s">
        <v>36</v>
      </c>
      <c r="N88">
        <f t="shared" si="5"/>
        <v>0</v>
      </c>
      <c r="O88">
        <f t="shared" si="6"/>
        <v>0</v>
      </c>
      <c r="P88" s="56"/>
      <c r="Q88" s="16">
        <v>0</v>
      </c>
      <c r="T88" s="16"/>
    </row>
    <row r="89" spans="1:20" ht="12.75" customHeight="1">
      <c r="A89" s="16">
        <v>74</v>
      </c>
      <c r="B89" t="s">
        <v>815</v>
      </c>
      <c r="C89" s="16" t="s">
        <v>312</v>
      </c>
      <c r="D89" s="21">
        <v>6691</v>
      </c>
      <c r="L89" s="16"/>
      <c r="M89" s="56" t="s">
        <v>36</v>
      </c>
      <c r="N89">
        <f t="shared" si="5"/>
        <v>0</v>
      </c>
      <c r="O89">
        <f t="shared" si="6"/>
        <v>0</v>
      </c>
      <c r="P89" s="56"/>
      <c r="Q89" s="16">
        <v>0</v>
      </c>
      <c r="T89" s="16"/>
    </row>
    <row r="90" spans="1:20" ht="12.75" customHeight="1">
      <c r="A90" s="16">
        <v>75</v>
      </c>
      <c r="B90" t="s">
        <v>816</v>
      </c>
      <c r="C90" s="56" t="s">
        <v>23</v>
      </c>
      <c r="D90" s="21">
        <v>6294</v>
      </c>
      <c r="L90" s="56"/>
      <c r="M90" s="56" t="s">
        <v>20</v>
      </c>
      <c r="N90">
        <f t="shared" si="5"/>
        <v>1</v>
      </c>
      <c r="O90" t="str">
        <f t="shared" si="6"/>
        <v>AUT</v>
      </c>
      <c r="P90" s="56"/>
      <c r="Q90" s="16">
        <v>0</v>
      </c>
      <c r="T90" s="16"/>
    </row>
    <row r="91" spans="1:20" ht="12.75" customHeight="1">
      <c r="A91" s="16">
        <v>76</v>
      </c>
      <c r="B91" s="25" t="s">
        <v>817</v>
      </c>
      <c r="C91" s="56" t="s">
        <v>16</v>
      </c>
      <c r="D91" s="21">
        <v>5266</v>
      </c>
      <c r="L91" s="56"/>
      <c r="M91" s="16" t="s">
        <v>20</v>
      </c>
      <c r="N91">
        <f t="shared" si="5"/>
        <v>0</v>
      </c>
      <c r="O91">
        <f t="shared" si="6"/>
        <v>0</v>
      </c>
      <c r="P91" s="56"/>
      <c r="Q91" s="16">
        <v>0</v>
      </c>
      <c r="T91" s="16"/>
    </row>
    <row r="92" spans="1:20" ht="12.75" customHeight="1">
      <c r="A92" s="16">
        <v>77</v>
      </c>
      <c r="B92" t="s">
        <v>818</v>
      </c>
      <c r="C92" s="56" t="s">
        <v>16</v>
      </c>
      <c r="D92" s="21">
        <v>2674</v>
      </c>
      <c r="L92" s="56"/>
      <c r="M92" s="16" t="s">
        <v>20</v>
      </c>
      <c r="N92">
        <f t="shared" si="5"/>
        <v>0</v>
      </c>
      <c r="O92">
        <f t="shared" si="6"/>
        <v>0</v>
      </c>
      <c r="P92" s="56"/>
      <c r="Q92" s="16">
        <v>0</v>
      </c>
      <c r="T92" s="16"/>
    </row>
    <row r="93" ht="12.75" customHeight="1">
      <c r="N93">
        <f>SUM(N16:N92)</f>
        <v>22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4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16" customWidth="1"/>
    <col min="2" max="2" width="28.7109375" style="0" customWidth="1"/>
    <col min="3" max="3" width="5.421875" style="16" bestFit="1" customWidth="1"/>
    <col min="4" max="4" width="7.57421875" style="16" bestFit="1" customWidth="1"/>
    <col min="5" max="5" width="6.57421875" style="16" customWidth="1"/>
    <col min="6" max="12" width="11.421875" style="0" customWidth="1"/>
    <col min="13" max="15" width="11.421875" style="0" hidden="1" customWidth="1"/>
    <col min="16" max="17" width="0" style="0" hidden="1" customWidth="1"/>
  </cols>
  <sheetData>
    <row r="1" spans="1:9" ht="21" customHeight="1">
      <c r="A1" s="32" t="s">
        <v>931</v>
      </c>
      <c r="B1" s="2"/>
      <c r="F1" s="3"/>
      <c r="G1" s="16"/>
      <c r="H1" s="52"/>
      <c r="I1" s="3"/>
    </row>
    <row r="2" spans="1:21" ht="12.75" customHeight="1">
      <c r="A2" s="32" t="s">
        <v>932</v>
      </c>
      <c r="B2" s="2"/>
      <c r="C2" s="26"/>
      <c r="D2" s="26"/>
      <c r="E2" s="26"/>
      <c r="F2" s="107" t="s">
        <v>905</v>
      </c>
      <c r="G2" s="23" t="s">
        <v>953</v>
      </c>
      <c r="H2" s="62" t="s">
        <v>377</v>
      </c>
      <c r="I2" s="63" t="s">
        <v>954</v>
      </c>
      <c r="J2" s="23"/>
      <c r="K2" s="23"/>
      <c r="L2" s="6" t="s">
        <v>977</v>
      </c>
      <c r="N2" s="23"/>
      <c r="O2" s="23"/>
      <c r="P2" s="23"/>
      <c r="Q2" s="23"/>
      <c r="S2" s="106"/>
      <c r="T2" s="106"/>
      <c r="U2" s="106"/>
    </row>
    <row r="3" spans="1:17" ht="12.75" customHeight="1">
      <c r="A3" s="25"/>
      <c r="B3" s="17"/>
      <c r="C3" s="26"/>
      <c r="D3" s="26"/>
      <c r="E3" s="26"/>
      <c r="F3" s="107" t="s">
        <v>906</v>
      </c>
      <c r="G3" s="23" t="s">
        <v>248</v>
      </c>
      <c r="H3" s="62" t="s">
        <v>955</v>
      </c>
      <c r="I3" s="63" t="s">
        <v>957</v>
      </c>
      <c r="J3" s="23"/>
      <c r="K3" s="23"/>
      <c r="L3" s="23"/>
      <c r="M3" t="s">
        <v>930</v>
      </c>
      <c r="N3" s="23"/>
      <c r="O3" s="23"/>
      <c r="P3" s="23"/>
      <c r="Q3" s="23"/>
    </row>
    <row r="4" spans="1:17" ht="12.75" customHeight="1">
      <c r="A4" s="37" t="s">
        <v>576</v>
      </c>
      <c r="B4" s="37"/>
      <c r="C4" s="26">
        <v>81</v>
      </c>
      <c r="D4" s="16" t="s">
        <v>907</v>
      </c>
      <c r="E4"/>
      <c r="F4" s="107" t="s">
        <v>910</v>
      </c>
      <c r="G4" s="23" t="s">
        <v>961</v>
      </c>
      <c r="H4" s="62" t="s">
        <v>956</v>
      </c>
      <c r="I4" s="63" t="s">
        <v>958</v>
      </c>
      <c r="J4" s="23"/>
      <c r="K4" s="23"/>
      <c r="L4" s="23"/>
      <c r="M4" t="s">
        <v>916</v>
      </c>
      <c r="N4" s="23"/>
      <c r="O4" s="23"/>
      <c r="P4" s="23"/>
      <c r="Q4" s="23"/>
    </row>
    <row r="5" spans="1:17" ht="12.75" customHeight="1">
      <c r="A5" s="26"/>
      <c r="B5" s="17"/>
      <c r="C5" s="26">
        <v>18</v>
      </c>
      <c r="D5" s="16" t="s">
        <v>908</v>
      </c>
      <c r="E5"/>
      <c r="F5" s="107" t="s">
        <v>911</v>
      </c>
      <c r="G5" s="23" t="s">
        <v>952</v>
      </c>
      <c r="H5" s="62" t="s">
        <v>382</v>
      </c>
      <c r="I5" s="63" t="s">
        <v>960</v>
      </c>
      <c r="J5" s="23"/>
      <c r="K5" s="23"/>
      <c r="L5" s="23"/>
      <c r="M5" t="s">
        <v>917</v>
      </c>
      <c r="N5" s="23"/>
      <c r="O5" s="23"/>
      <c r="P5" s="23"/>
      <c r="Q5" s="23"/>
    </row>
    <row r="6" spans="1:17" ht="12.75" customHeight="1">
      <c r="A6" s="26"/>
      <c r="B6" s="37"/>
      <c r="C6" s="26">
        <v>5</v>
      </c>
      <c r="D6" s="22" t="s">
        <v>909</v>
      </c>
      <c r="E6" s="93"/>
      <c r="F6" s="107" t="s">
        <v>912</v>
      </c>
      <c r="G6" s="23" t="s">
        <v>951</v>
      </c>
      <c r="H6" s="62" t="s">
        <v>789</v>
      </c>
      <c r="I6" s="63" t="s">
        <v>959</v>
      </c>
      <c r="J6" s="23"/>
      <c r="K6" s="23"/>
      <c r="L6" s="23"/>
      <c r="M6" t="s">
        <v>918</v>
      </c>
      <c r="N6" s="23"/>
      <c r="O6" s="23"/>
      <c r="P6" s="23"/>
      <c r="Q6" s="23"/>
    </row>
    <row r="7" spans="3:17" ht="12.75" customHeight="1">
      <c r="C7" s="16">
        <v>24</v>
      </c>
      <c r="D7" s="16" t="s">
        <v>976</v>
      </c>
      <c r="F7" s="107"/>
      <c r="G7" s="23"/>
      <c r="H7" s="62"/>
      <c r="I7" s="63"/>
      <c r="J7" s="23"/>
      <c r="K7" s="23"/>
      <c r="L7" s="23"/>
      <c r="M7" t="s">
        <v>919</v>
      </c>
      <c r="N7" s="23"/>
      <c r="O7" s="23"/>
      <c r="P7" s="23"/>
      <c r="Q7" s="23"/>
    </row>
    <row r="8" spans="6:17" ht="12.75" customHeight="1">
      <c r="F8" s="107"/>
      <c r="G8" s="23"/>
      <c r="H8" s="62"/>
      <c r="I8" s="63"/>
      <c r="J8" s="23"/>
      <c r="K8" s="23"/>
      <c r="L8" s="23"/>
      <c r="M8" t="s">
        <v>920</v>
      </c>
      <c r="N8" s="23"/>
      <c r="O8" s="23"/>
      <c r="P8" s="23"/>
      <c r="Q8" s="23"/>
    </row>
    <row r="9" spans="6:13" ht="12.75" customHeight="1">
      <c r="F9" s="17"/>
      <c r="G9" s="25"/>
      <c r="H9" s="55"/>
      <c r="M9" t="s">
        <v>921</v>
      </c>
    </row>
    <row r="10" spans="6:13" ht="12.75" customHeight="1">
      <c r="F10" s="17"/>
      <c r="G10" s="25"/>
      <c r="H10" s="55"/>
      <c r="M10" t="s">
        <v>922</v>
      </c>
    </row>
    <row r="11" spans="6:13" ht="12.75" customHeight="1">
      <c r="F11" s="17" t="s">
        <v>589</v>
      </c>
      <c r="G11" s="26"/>
      <c r="H11" s="55"/>
      <c r="M11" t="s">
        <v>923</v>
      </c>
    </row>
    <row r="12" spans="7:13" ht="13.5" customHeight="1">
      <c r="G12" s="16"/>
      <c r="H12" s="36"/>
      <c r="M12" t="s">
        <v>950</v>
      </c>
    </row>
    <row r="13" spans="7:13" ht="12.75" customHeight="1">
      <c r="G13" s="16"/>
      <c r="H13" s="36"/>
      <c r="M13" t="s">
        <v>924</v>
      </c>
    </row>
    <row r="14" spans="6:8" ht="12.75" customHeight="1">
      <c r="F14" s="6"/>
      <c r="G14" s="16"/>
      <c r="H14" s="36"/>
    </row>
    <row r="15" spans="1:12" ht="12.75" customHeight="1">
      <c r="A15" s="38" t="s">
        <v>7</v>
      </c>
      <c r="B15" s="39" t="s">
        <v>8</v>
      </c>
      <c r="C15" s="38" t="s">
        <v>9</v>
      </c>
      <c r="D15" s="5" t="s">
        <v>10</v>
      </c>
      <c r="E15" s="5"/>
      <c r="F15" s="38" t="s">
        <v>902</v>
      </c>
      <c r="G15" s="38" t="s">
        <v>9</v>
      </c>
      <c r="H15" s="5" t="s">
        <v>24</v>
      </c>
      <c r="I15" s="5" t="s">
        <v>539</v>
      </c>
      <c r="J15" s="91" t="s">
        <v>903</v>
      </c>
      <c r="L15" s="57"/>
    </row>
    <row r="16" spans="1:17" ht="12.75" customHeight="1">
      <c r="A16" s="7">
        <v>1</v>
      </c>
      <c r="B16" s="8" t="s">
        <v>752</v>
      </c>
      <c r="C16" s="9" t="s">
        <v>310</v>
      </c>
      <c r="D16" s="21">
        <v>14036</v>
      </c>
      <c r="E16" s="21"/>
      <c r="F16" s="26">
        <v>1</v>
      </c>
      <c r="G16" s="16" t="s">
        <v>34</v>
      </c>
      <c r="H16" s="18">
        <f aca="true" t="shared" si="0" ref="H16:H39">J16/I16/$C$5</f>
        <v>638.5777777777778</v>
      </c>
      <c r="I16" s="16">
        <f aca="true" t="shared" si="1" ref="I16:I39">COUNTIF($C$16:$D$150,G16)</f>
        <v>5</v>
      </c>
      <c r="J16" s="105">
        <f aca="true" t="shared" si="2" ref="J16:J39">SUMIF($C$16:$D$146,G16,$D$16:$D$146)</f>
        <v>57472</v>
      </c>
      <c r="K16" s="56"/>
      <c r="L16" s="6"/>
      <c r="M16" s="98" t="s">
        <v>20</v>
      </c>
      <c r="N16">
        <f>IF(M16=M15,0,1)</f>
        <v>1</v>
      </c>
      <c r="O16" t="str">
        <f>IF(N16=1,M16,)</f>
        <v>AUT</v>
      </c>
      <c r="P16" s="36"/>
      <c r="Q16" s="94">
        <v>0</v>
      </c>
    </row>
    <row r="17" spans="1:18" ht="12.75" customHeight="1">
      <c r="A17" s="10">
        <v>2</v>
      </c>
      <c r="B17" s="11" t="s">
        <v>507</v>
      </c>
      <c r="C17" s="65" t="s">
        <v>310</v>
      </c>
      <c r="D17" s="21">
        <v>13876</v>
      </c>
      <c r="E17" s="21"/>
      <c r="F17" s="26">
        <v>2</v>
      </c>
      <c r="G17" s="16" t="s">
        <v>312</v>
      </c>
      <c r="H17" s="18">
        <f t="shared" si="0"/>
        <v>627.7777777777778</v>
      </c>
      <c r="I17" s="16">
        <f t="shared" si="1"/>
        <v>4</v>
      </c>
      <c r="J17" s="105">
        <f t="shared" si="2"/>
        <v>45200</v>
      </c>
      <c r="K17" s="56"/>
      <c r="L17" s="6"/>
      <c r="M17" s="98" t="s">
        <v>20</v>
      </c>
      <c r="N17">
        <f aca="true" t="shared" si="3" ref="N17:N80">IF(M17=M16,0,1)</f>
        <v>0</v>
      </c>
      <c r="O17">
        <f aca="true" t="shared" si="4" ref="O17:O80">IF(N17=1,M17,)</f>
        <v>0</v>
      </c>
      <c r="P17" s="6"/>
      <c r="Q17" s="16">
        <v>0</v>
      </c>
      <c r="R17" s="6"/>
    </row>
    <row r="18" spans="1:17" ht="12.75" customHeight="1">
      <c r="A18" s="13">
        <v>3</v>
      </c>
      <c r="B18" s="14" t="s">
        <v>688</v>
      </c>
      <c r="C18" s="66" t="s">
        <v>69</v>
      </c>
      <c r="D18" s="21">
        <v>13705</v>
      </c>
      <c r="E18" s="21"/>
      <c r="F18" s="26">
        <v>3</v>
      </c>
      <c r="G18" s="94" t="s">
        <v>30</v>
      </c>
      <c r="H18" s="18">
        <f t="shared" si="0"/>
        <v>625.3111111111111</v>
      </c>
      <c r="I18" s="16">
        <f t="shared" si="1"/>
        <v>5</v>
      </c>
      <c r="J18" s="105">
        <f t="shared" si="2"/>
        <v>56278</v>
      </c>
      <c r="K18" s="56"/>
      <c r="L18" s="6"/>
      <c r="M18" s="98" t="s">
        <v>20</v>
      </c>
      <c r="N18">
        <f t="shared" si="3"/>
        <v>0</v>
      </c>
      <c r="O18">
        <f t="shared" si="4"/>
        <v>0</v>
      </c>
      <c r="P18" s="6"/>
      <c r="Q18" s="16">
        <v>0</v>
      </c>
    </row>
    <row r="19" spans="1:17" ht="12.75" customHeight="1">
      <c r="A19" s="21">
        <v>4</v>
      </c>
      <c r="B19" s="23" t="s">
        <v>933</v>
      </c>
      <c r="C19" s="104" t="s">
        <v>23</v>
      </c>
      <c r="D19" s="21">
        <v>13679</v>
      </c>
      <c r="E19" s="21"/>
      <c r="F19" s="26">
        <v>4</v>
      </c>
      <c r="G19" s="16" t="s">
        <v>310</v>
      </c>
      <c r="H19" s="18">
        <f t="shared" si="0"/>
        <v>622.1222222222223</v>
      </c>
      <c r="I19" s="16">
        <f t="shared" si="1"/>
        <v>5</v>
      </c>
      <c r="J19" s="105">
        <f t="shared" si="2"/>
        <v>55991</v>
      </c>
      <c r="K19" s="56"/>
      <c r="L19" s="6"/>
      <c r="M19" s="98" t="s">
        <v>36</v>
      </c>
      <c r="N19">
        <f t="shared" si="3"/>
        <v>1</v>
      </c>
      <c r="O19" t="str">
        <f t="shared" si="4"/>
        <v>BEL</v>
      </c>
      <c r="P19" s="36"/>
      <c r="Q19" s="16">
        <v>0</v>
      </c>
    </row>
    <row r="20" spans="1:18" ht="12.75" customHeight="1">
      <c r="A20" s="21">
        <v>5</v>
      </c>
      <c r="B20" s="23" t="s">
        <v>694</v>
      </c>
      <c r="C20" s="104" t="s">
        <v>34</v>
      </c>
      <c r="D20" s="21">
        <v>13305</v>
      </c>
      <c r="E20" s="21"/>
      <c r="F20" s="26">
        <v>5</v>
      </c>
      <c r="G20" s="16" t="s">
        <v>62</v>
      </c>
      <c r="H20" s="18">
        <f t="shared" si="0"/>
        <v>602.7592592592592</v>
      </c>
      <c r="I20" s="16">
        <f t="shared" si="1"/>
        <v>3</v>
      </c>
      <c r="J20" s="105">
        <f t="shared" si="2"/>
        <v>32549</v>
      </c>
      <c r="K20" s="56"/>
      <c r="L20" s="6"/>
      <c r="M20" s="98" t="s">
        <v>36</v>
      </c>
      <c r="N20">
        <f t="shared" si="3"/>
        <v>0</v>
      </c>
      <c r="O20">
        <f t="shared" si="4"/>
        <v>0</v>
      </c>
      <c r="P20" s="6"/>
      <c r="Q20" s="16">
        <v>0</v>
      </c>
      <c r="R20" s="6"/>
    </row>
    <row r="21" spans="1:17" ht="12.75" customHeight="1">
      <c r="A21" s="21">
        <v>6</v>
      </c>
      <c r="B21" s="62" t="s">
        <v>686</v>
      </c>
      <c r="C21" s="104" t="s">
        <v>16</v>
      </c>
      <c r="D21" s="21">
        <v>12989</v>
      </c>
      <c r="E21" s="21"/>
      <c r="F21" s="26">
        <v>6</v>
      </c>
      <c r="G21" s="94" t="s">
        <v>23</v>
      </c>
      <c r="H21" s="18">
        <f t="shared" si="0"/>
        <v>586.8796296296297</v>
      </c>
      <c r="I21" s="16">
        <f t="shared" si="1"/>
        <v>6</v>
      </c>
      <c r="J21" s="105">
        <f t="shared" si="2"/>
        <v>63383</v>
      </c>
      <c r="K21" s="56"/>
      <c r="L21" s="6"/>
      <c r="M21" s="98" t="s">
        <v>36</v>
      </c>
      <c r="N21">
        <f t="shared" si="3"/>
        <v>0</v>
      </c>
      <c r="O21">
        <f t="shared" si="4"/>
        <v>0</v>
      </c>
      <c r="P21" s="36"/>
      <c r="Q21" s="16">
        <v>0</v>
      </c>
    </row>
    <row r="22" spans="1:17" ht="12.75" customHeight="1">
      <c r="A22" s="21">
        <v>7</v>
      </c>
      <c r="B22" s="99" t="s">
        <v>699</v>
      </c>
      <c r="C22" s="104" t="s">
        <v>62</v>
      </c>
      <c r="D22" s="21">
        <v>12764</v>
      </c>
      <c r="E22" s="21"/>
      <c r="F22" s="26">
        <v>7</v>
      </c>
      <c r="G22" s="16" t="s">
        <v>36</v>
      </c>
      <c r="H22" s="18">
        <f t="shared" si="0"/>
        <v>577.962962962963</v>
      </c>
      <c r="I22" s="16">
        <f t="shared" si="1"/>
        <v>3</v>
      </c>
      <c r="J22" s="105">
        <f t="shared" si="2"/>
        <v>31210</v>
      </c>
      <c r="K22" s="56"/>
      <c r="L22" s="6"/>
      <c r="M22" s="98" t="s">
        <v>398</v>
      </c>
      <c r="N22">
        <f t="shared" si="3"/>
        <v>1</v>
      </c>
      <c r="O22" t="str">
        <f t="shared" si="4"/>
        <v>BLR</v>
      </c>
      <c r="P22" s="36"/>
      <c r="Q22" s="16">
        <v>0</v>
      </c>
    </row>
    <row r="23" spans="1:17" ht="12.75" customHeight="1">
      <c r="A23" s="21">
        <v>8</v>
      </c>
      <c r="B23" s="99" t="s">
        <v>161</v>
      </c>
      <c r="C23" s="104" t="s">
        <v>30</v>
      </c>
      <c r="D23" s="21">
        <v>12749</v>
      </c>
      <c r="E23" s="21"/>
      <c r="F23" s="26">
        <v>8</v>
      </c>
      <c r="G23" s="16" t="s">
        <v>20</v>
      </c>
      <c r="H23" s="18">
        <f t="shared" si="0"/>
        <v>573.8703703703703</v>
      </c>
      <c r="I23" s="16">
        <f t="shared" si="1"/>
        <v>3</v>
      </c>
      <c r="J23" s="105">
        <f t="shared" si="2"/>
        <v>30989</v>
      </c>
      <c r="K23" s="56"/>
      <c r="L23" s="6"/>
      <c r="M23" s="98" t="s">
        <v>362</v>
      </c>
      <c r="N23">
        <f t="shared" si="3"/>
        <v>1</v>
      </c>
      <c r="O23" t="str">
        <f t="shared" si="4"/>
        <v>CRO</v>
      </c>
      <c r="P23" s="6"/>
      <c r="Q23" s="16">
        <v>0</v>
      </c>
    </row>
    <row r="24" spans="1:17" ht="12.75" customHeight="1">
      <c r="A24" s="21">
        <v>9</v>
      </c>
      <c r="B24" s="99" t="s">
        <v>691</v>
      </c>
      <c r="C24" s="104" t="s">
        <v>40</v>
      </c>
      <c r="D24" s="21">
        <v>12536</v>
      </c>
      <c r="E24" s="21"/>
      <c r="F24" s="26">
        <v>9</v>
      </c>
      <c r="G24" s="16" t="s">
        <v>69</v>
      </c>
      <c r="H24" s="18">
        <f t="shared" si="0"/>
        <v>567.1444444444445</v>
      </c>
      <c r="I24" s="16">
        <f t="shared" si="1"/>
        <v>5</v>
      </c>
      <c r="J24" s="105">
        <f t="shared" si="2"/>
        <v>51043</v>
      </c>
      <c r="K24" s="56"/>
      <c r="L24" s="6"/>
      <c r="M24" s="98" t="s">
        <v>209</v>
      </c>
      <c r="N24">
        <f t="shared" si="3"/>
        <v>1</v>
      </c>
      <c r="O24" t="str">
        <f t="shared" si="4"/>
        <v>CZE</v>
      </c>
      <c r="P24" s="36"/>
      <c r="Q24" s="16">
        <v>0</v>
      </c>
    </row>
    <row r="25" spans="1:17" ht="12.75" customHeight="1">
      <c r="A25" s="21">
        <v>10</v>
      </c>
      <c r="B25" s="99" t="s">
        <v>934</v>
      </c>
      <c r="C25" s="104" t="s">
        <v>312</v>
      </c>
      <c r="D25" s="21">
        <v>12509</v>
      </c>
      <c r="E25" s="21"/>
      <c r="F25" s="26">
        <v>10</v>
      </c>
      <c r="G25" s="16" t="s">
        <v>16</v>
      </c>
      <c r="H25" s="18">
        <f t="shared" si="0"/>
        <v>560.9814814814814</v>
      </c>
      <c r="I25" s="16">
        <f t="shared" si="1"/>
        <v>3</v>
      </c>
      <c r="J25" s="105">
        <f t="shared" si="2"/>
        <v>30293</v>
      </c>
      <c r="K25" s="56"/>
      <c r="L25" s="6"/>
      <c r="M25" s="98" t="s">
        <v>209</v>
      </c>
      <c r="N25">
        <f t="shared" si="3"/>
        <v>0</v>
      </c>
      <c r="O25">
        <f t="shared" si="4"/>
        <v>0</v>
      </c>
      <c r="P25" s="36"/>
      <c r="Q25" s="16">
        <v>0</v>
      </c>
    </row>
    <row r="26" spans="1:17" ht="12.75" customHeight="1">
      <c r="A26" s="21">
        <v>11</v>
      </c>
      <c r="B26" s="23" t="s">
        <v>500</v>
      </c>
      <c r="C26" s="104" t="s">
        <v>30</v>
      </c>
      <c r="D26" s="21">
        <v>12096</v>
      </c>
      <c r="E26" s="21"/>
      <c r="F26" s="26">
        <v>11</v>
      </c>
      <c r="G26" s="16" t="s">
        <v>209</v>
      </c>
      <c r="H26" s="18">
        <f t="shared" si="0"/>
        <v>528.4722222222222</v>
      </c>
      <c r="I26" s="16">
        <f t="shared" si="1"/>
        <v>4</v>
      </c>
      <c r="J26" s="105">
        <f t="shared" si="2"/>
        <v>38050</v>
      </c>
      <c r="K26" s="56"/>
      <c r="L26" s="6"/>
      <c r="M26" s="98" t="s">
        <v>209</v>
      </c>
      <c r="N26">
        <f t="shared" si="3"/>
        <v>0</v>
      </c>
      <c r="O26">
        <f t="shared" si="4"/>
        <v>0</v>
      </c>
      <c r="P26" s="36"/>
      <c r="Q26" s="16">
        <v>0</v>
      </c>
    </row>
    <row r="27" spans="1:17" ht="12.75" customHeight="1">
      <c r="A27" s="21">
        <v>12</v>
      </c>
      <c r="B27" s="100" t="s">
        <v>709</v>
      </c>
      <c r="C27" s="104" t="s">
        <v>395</v>
      </c>
      <c r="D27" s="21">
        <v>12069</v>
      </c>
      <c r="E27" s="21"/>
      <c r="F27" s="26">
        <v>12</v>
      </c>
      <c r="G27" s="94" t="s">
        <v>18</v>
      </c>
      <c r="H27" s="18">
        <f t="shared" si="0"/>
        <v>524.4027777777778</v>
      </c>
      <c r="I27" s="16">
        <f t="shared" si="1"/>
        <v>4</v>
      </c>
      <c r="J27" s="105">
        <f t="shared" si="2"/>
        <v>37757</v>
      </c>
      <c r="K27" s="56"/>
      <c r="L27" s="6"/>
      <c r="M27" s="98" t="s">
        <v>209</v>
      </c>
      <c r="N27">
        <f t="shared" si="3"/>
        <v>0</v>
      </c>
      <c r="O27">
        <f t="shared" si="4"/>
        <v>0</v>
      </c>
      <c r="P27" s="36"/>
      <c r="Q27" s="16">
        <v>0</v>
      </c>
    </row>
    <row r="28" spans="1:17" ht="12.75" customHeight="1">
      <c r="A28" s="21">
        <v>13</v>
      </c>
      <c r="B28" s="100" t="s">
        <v>542</v>
      </c>
      <c r="C28" s="104" t="s">
        <v>36</v>
      </c>
      <c r="D28" s="21">
        <v>12029</v>
      </c>
      <c r="E28" s="21"/>
      <c r="F28" s="26">
        <v>13</v>
      </c>
      <c r="G28" s="16" t="s">
        <v>395</v>
      </c>
      <c r="H28" s="18">
        <f t="shared" si="0"/>
        <v>485.94444444444446</v>
      </c>
      <c r="I28" s="16">
        <f t="shared" si="1"/>
        <v>3</v>
      </c>
      <c r="J28" s="105">
        <f t="shared" si="2"/>
        <v>26241</v>
      </c>
      <c r="K28" s="56"/>
      <c r="L28" s="6"/>
      <c r="M28" s="98" t="s">
        <v>40</v>
      </c>
      <c r="N28">
        <f t="shared" si="3"/>
        <v>1</v>
      </c>
      <c r="O28" t="str">
        <f t="shared" si="4"/>
        <v>DEN</v>
      </c>
      <c r="P28" s="36"/>
      <c r="Q28" s="16">
        <v>0</v>
      </c>
    </row>
    <row r="29" spans="1:17" ht="12.75" customHeight="1">
      <c r="A29" s="21">
        <v>14</v>
      </c>
      <c r="B29" s="99" t="s">
        <v>969</v>
      </c>
      <c r="C29" s="104" t="s">
        <v>69</v>
      </c>
      <c r="D29" s="21">
        <v>12023</v>
      </c>
      <c r="E29" s="21"/>
      <c r="F29" s="26">
        <v>14</v>
      </c>
      <c r="G29" s="16" t="s">
        <v>305</v>
      </c>
      <c r="H29" s="18">
        <f t="shared" si="0"/>
        <v>473.7962962962963</v>
      </c>
      <c r="I29" s="16">
        <f t="shared" si="1"/>
        <v>3</v>
      </c>
      <c r="J29" s="105">
        <f t="shared" si="2"/>
        <v>25585</v>
      </c>
      <c r="K29" s="56"/>
      <c r="L29" s="6"/>
      <c r="M29" s="98" t="s">
        <v>40</v>
      </c>
      <c r="N29">
        <f t="shared" si="3"/>
        <v>0</v>
      </c>
      <c r="O29">
        <f t="shared" si="4"/>
        <v>0</v>
      </c>
      <c r="P29" s="36"/>
      <c r="Q29" s="16">
        <v>0</v>
      </c>
    </row>
    <row r="30" spans="1:17" ht="12.75" customHeight="1">
      <c r="A30" s="21">
        <v>15</v>
      </c>
      <c r="B30" s="99" t="s">
        <v>741</v>
      </c>
      <c r="C30" s="104" t="s">
        <v>312</v>
      </c>
      <c r="D30" s="21">
        <v>11844</v>
      </c>
      <c r="E30" s="21"/>
      <c r="F30" s="26">
        <v>15</v>
      </c>
      <c r="G30" s="16" t="s">
        <v>40</v>
      </c>
      <c r="H30" s="18">
        <f t="shared" si="0"/>
        <v>453.2916666666667</v>
      </c>
      <c r="I30" s="16">
        <f t="shared" si="1"/>
        <v>4</v>
      </c>
      <c r="J30" s="105">
        <f t="shared" si="2"/>
        <v>32637</v>
      </c>
      <c r="K30" s="56"/>
      <c r="L30" s="6"/>
      <c r="M30" s="98" t="s">
        <v>40</v>
      </c>
      <c r="N30">
        <f t="shared" si="3"/>
        <v>0</v>
      </c>
      <c r="O30">
        <f t="shared" si="4"/>
        <v>0</v>
      </c>
      <c r="P30" s="36"/>
      <c r="Q30" s="94">
        <v>0</v>
      </c>
    </row>
    <row r="31" spans="1:17" ht="12.75" customHeight="1">
      <c r="A31" s="21">
        <v>16</v>
      </c>
      <c r="B31" s="99" t="s">
        <v>935</v>
      </c>
      <c r="C31" s="104" t="s">
        <v>312</v>
      </c>
      <c r="D31" s="21">
        <v>11742</v>
      </c>
      <c r="E31" s="21"/>
      <c r="F31" s="26">
        <v>16</v>
      </c>
      <c r="G31" s="16" t="s">
        <v>360</v>
      </c>
      <c r="H31" s="18">
        <f t="shared" si="0"/>
        <v>431</v>
      </c>
      <c r="I31" s="16">
        <f t="shared" si="1"/>
        <v>2</v>
      </c>
      <c r="J31" s="105">
        <f t="shared" si="2"/>
        <v>15516</v>
      </c>
      <c r="K31" s="56"/>
      <c r="L31" s="6"/>
      <c r="M31" s="98" t="s">
        <v>40</v>
      </c>
      <c r="N31">
        <f t="shared" si="3"/>
        <v>0</v>
      </c>
      <c r="O31">
        <f t="shared" si="4"/>
        <v>0</v>
      </c>
      <c r="P31" s="36"/>
      <c r="Q31" s="94">
        <v>0</v>
      </c>
    </row>
    <row r="32" spans="1:17" ht="12.75" customHeight="1">
      <c r="A32" s="21">
        <v>17</v>
      </c>
      <c r="B32" s="23" t="s">
        <v>90</v>
      </c>
      <c r="C32" s="104" t="s">
        <v>23</v>
      </c>
      <c r="D32" s="21">
        <v>11647</v>
      </c>
      <c r="E32" s="21"/>
      <c r="F32" s="26">
        <v>17</v>
      </c>
      <c r="G32" s="16" t="s">
        <v>122</v>
      </c>
      <c r="H32" s="18">
        <f t="shared" si="0"/>
        <v>427.0740740740741</v>
      </c>
      <c r="I32" s="16">
        <f t="shared" si="1"/>
        <v>3</v>
      </c>
      <c r="J32" s="105">
        <f t="shared" si="2"/>
        <v>23062</v>
      </c>
      <c r="K32" s="56"/>
      <c r="L32" s="6"/>
      <c r="M32" t="s">
        <v>69</v>
      </c>
      <c r="N32">
        <f t="shared" si="3"/>
        <v>1</v>
      </c>
      <c r="O32" t="str">
        <f t="shared" si="4"/>
        <v>ESP</v>
      </c>
      <c r="P32" s="36"/>
      <c r="Q32" s="94">
        <v>0</v>
      </c>
    </row>
    <row r="33" spans="1:17" ht="12.75" customHeight="1">
      <c r="A33" s="21">
        <v>18</v>
      </c>
      <c r="B33" t="s">
        <v>801</v>
      </c>
      <c r="C33" s="104" t="s">
        <v>62</v>
      </c>
      <c r="D33" s="21">
        <v>11537</v>
      </c>
      <c r="E33" s="21"/>
      <c r="F33" s="26">
        <v>18</v>
      </c>
      <c r="G33" s="16" t="s">
        <v>78</v>
      </c>
      <c r="H33" s="18">
        <f t="shared" si="0"/>
        <v>384.27777777777777</v>
      </c>
      <c r="I33" s="16">
        <f t="shared" si="1"/>
        <v>3</v>
      </c>
      <c r="J33" s="105">
        <f t="shared" si="2"/>
        <v>20751</v>
      </c>
      <c r="K33" s="56"/>
      <c r="L33" s="6"/>
      <c r="M33" s="98" t="s">
        <v>69</v>
      </c>
      <c r="N33">
        <f t="shared" si="3"/>
        <v>0</v>
      </c>
      <c r="O33">
        <f t="shared" si="4"/>
        <v>0</v>
      </c>
      <c r="P33" s="36"/>
      <c r="Q33" s="94">
        <v>0</v>
      </c>
    </row>
    <row r="34" spans="1:17" ht="12.75" customHeight="1">
      <c r="A34" s="21">
        <v>19</v>
      </c>
      <c r="B34" t="s">
        <v>798</v>
      </c>
      <c r="C34" s="104" t="s">
        <v>23</v>
      </c>
      <c r="D34" s="21">
        <v>11487</v>
      </c>
      <c r="E34" s="21"/>
      <c r="F34" s="26">
        <v>19</v>
      </c>
      <c r="G34" s="16" t="s">
        <v>397</v>
      </c>
      <c r="H34" s="18">
        <f t="shared" si="0"/>
        <v>375.1388888888889</v>
      </c>
      <c r="I34" s="16">
        <f t="shared" si="1"/>
        <v>2</v>
      </c>
      <c r="J34" s="105">
        <f t="shared" si="2"/>
        <v>13505</v>
      </c>
      <c r="K34" s="56"/>
      <c r="L34" s="6"/>
      <c r="M34" s="98" t="s">
        <v>69</v>
      </c>
      <c r="N34">
        <f t="shared" si="3"/>
        <v>0</v>
      </c>
      <c r="O34">
        <f t="shared" si="4"/>
        <v>0</v>
      </c>
      <c r="P34" s="36"/>
      <c r="Q34" s="94">
        <v>0</v>
      </c>
    </row>
    <row r="35" spans="1:17" ht="12.75" customHeight="1">
      <c r="A35" s="21">
        <v>20</v>
      </c>
      <c r="B35" t="s">
        <v>809</v>
      </c>
      <c r="C35" s="104" t="s">
        <v>34</v>
      </c>
      <c r="D35" s="21">
        <v>11325</v>
      </c>
      <c r="E35" s="21"/>
      <c r="F35" s="26">
        <v>20</v>
      </c>
      <c r="G35" s="16" t="s">
        <v>12</v>
      </c>
      <c r="H35" s="18">
        <f t="shared" si="0"/>
        <v>367.2962962962963</v>
      </c>
      <c r="I35" s="16">
        <f t="shared" si="1"/>
        <v>3</v>
      </c>
      <c r="J35" s="105">
        <f t="shared" si="2"/>
        <v>19834</v>
      </c>
      <c r="K35" s="56"/>
      <c r="L35" s="6"/>
      <c r="M35" s="98" t="s">
        <v>69</v>
      </c>
      <c r="N35">
        <f t="shared" si="3"/>
        <v>0</v>
      </c>
      <c r="O35">
        <f t="shared" si="4"/>
        <v>0</v>
      </c>
      <c r="P35" s="36"/>
      <c r="Q35" s="94">
        <v>0</v>
      </c>
    </row>
    <row r="36" spans="1:17" ht="12.75" customHeight="1">
      <c r="A36" s="21">
        <v>21</v>
      </c>
      <c r="B36" t="s">
        <v>936</v>
      </c>
      <c r="C36" s="104" t="s">
        <v>34</v>
      </c>
      <c r="D36" s="21">
        <v>11315</v>
      </c>
      <c r="E36" s="21"/>
      <c r="F36" s="26">
        <v>21</v>
      </c>
      <c r="G36" s="16" t="s">
        <v>38</v>
      </c>
      <c r="H36" s="18">
        <f t="shared" si="0"/>
        <v>360.14814814814815</v>
      </c>
      <c r="I36" s="16">
        <f t="shared" si="1"/>
        <v>3</v>
      </c>
      <c r="J36" s="105">
        <f t="shared" si="2"/>
        <v>19448</v>
      </c>
      <c r="K36" s="56"/>
      <c r="L36" s="6"/>
      <c r="M36" s="98" t="s">
        <v>69</v>
      </c>
      <c r="N36">
        <f t="shared" si="3"/>
        <v>0</v>
      </c>
      <c r="O36">
        <f t="shared" si="4"/>
        <v>0</v>
      </c>
      <c r="P36" s="36"/>
      <c r="Q36" s="94">
        <v>0</v>
      </c>
    </row>
    <row r="37" spans="1:17" ht="12.75" customHeight="1">
      <c r="A37" s="21">
        <v>22</v>
      </c>
      <c r="B37" s="98" t="s">
        <v>937</v>
      </c>
      <c r="C37" s="104" t="s">
        <v>310</v>
      </c>
      <c r="D37" s="21">
        <v>11201</v>
      </c>
      <c r="E37" s="21"/>
      <c r="F37" s="26">
        <v>22</v>
      </c>
      <c r="G37" s="16" t="s">
        <v>398</v>
      </c>
      <c r="H37" s="18">
        <f t="shared" si="0"/>
        <v>344.5</v>
      </c>
      <c r="I37" s="16">
        <f t="shared" si="1"/>
        <v>1</v>
      </c>
      <c r="J37" s="105">
        <f t="shared" si="2"/>
        <v>6201</v>
      </c>
      <c r="K37" s="56"/>
      <c r="L37" s="6"/>
      <c r="M37" s="98" t="s">
        <v>38</v>
      </c>
      <c r="N37">
        <f t="shared" si="3"/>
        <v>1</v>
      </c>
      <c r="O37" t="str">
        <f t="shared" si="4"/>
        <v>FIN</v>
      </c>
      <c r="P37" s="36"/>
      <c r="Q37" s="94">
        <v>0</v>
      </c>
    </row>
    <row r="38" spans="1:17" ht="12.75" customHeight="1">
      <c r="A38" s="21">
        <v>23</v>
      </c>
      <c r="B38" t="s">
        <v>800</v>
      </c>
      <c r="C38" s="104" t="s">
        <v>20</v>
      </c>
      <c r="D38" s="21">
        <v>11149</v>
      </c>
      <c r="E38" s="21"/>
      <c r="F38" s="26">
        <v>23</v>
      </c>
      <c r="G38" s="16" t="s">
        <v>64</v>
      </c>
      <c r="H38" s="18">
        <f t="shared" si="0"/>
        <v>312.8703703703704</v>
      </c>
      <c r="I38" s="16">
        <f t="shared" si="1"/>
        <v>3</v>
      </c>
      <c r="J38" s="105">
        <f t="shared" si="2"/>
        <v>16895</v>
      </c>
      <c r="M38" s="98" t="s">
        <v>38</v>
      </c>
      <c r="N38">
        <f t="shared" si="3"/>
        <v>0</v>
      </c>
      <c r="O38">
        <f t="shared" si="4"/>
        <v>0</v>
      </c>
      <c r="Q38" s="94">
        <v>0</v>
      </c>
    </row>
    <row r="39" spans="1:20" ht="12.75" customHeight="1">
      <c r="A39" s="21">
        <v>24</v>
      </c>
      <c r="B39" t="s">
        <v>938</v>
      </c>
      <c r="C39" s="104" t="s">
        <v>20</v>
      </c>
      <c r="D39" s="21">
        <v>10995</v>
      </c>
      <c r="E39" s="21"/>
      <c r="F39" s="26">
        <v>24</v>
      </c>
      <c r="G39" s="16" t="s">
        <v>362</v>
      </c>
      <c r="H39" s="18">
        <f t="shared" si="0"/>
        <v>267.1666666666667</v>
      </c>
      <c r="I39" s="16">
        <f t="shared" si="1"/>
        <v>1</v>
      </c>
      <c r="J39" s="105">
        <f t="shared" si="2"/>
        <v>4809</v>
      </c>
      <c r="K39" s="16"/>
      <c r="L39" s="16"/>
      <c r="M39" s="98" t="s">
        <v>38</v>
      </c>
      <c r="N39">
        <f t="shared" si="3"/>
        <v>0</v>
      </c>
      <c r="O39">
        <f t="shared" si="4"/>
        <v>0</v>
      </c>
      <c r="P39" s="56"/>
      <c r="Q39" s="94">
        <v>0</v>
      </c>
      <c r="T39" s="16"/>
    </row>
    <row r="40" spans="1:20" ht="12.75" customHeight="1">
      <c r="A40" s="21">
        <v>25</v>
      </c>
      <c r="B40" t="s">
        <v>806</v>
      </c>
      <c r="C40" s="104" t="s">
        <v>34</v>
      </c>
      <c r="D40" s="21">
        <v>10980</v>
      </c>
      <c r="E40" s="21"/>
      <c r="F40" s="26"/>
      <c r="G40" s="16"/>
      <c r="H40" s="18"/>
      <c r="I40" s="16"/>
      <c r="J40" s="92"/>
      <c r="L40" s="16"/>
      <c r="M40" s="98" t="s">
        <v>18</v>
      </c>
      <c r="N40">
        <f t="shared" si="3"/>
        <v>1</v>
      </c>
      <c r="O40" t="str">
        <f t="shared" si="4"/>
        <v>FRA</v>
      </c>
      <c r="P40" s="56"/>
      <c r="Q40" s="94">
        <v>0</v>
      </c>
      <c r="T40" s="16"/>
    </row>
    <row r="41" spans="1:20" ht="12.75" customHeight="1">
      <c r="A41" s="21">
        <v>26</v>
      </c>
      <c r="B41" t="s">
        <v>698</v>
      </c>
      <c r="C41" s="104" t="s">
        <v>30</v>
      </c>
      <c r="D41" s="21">
        <v>10708</v>
      </c>
      <c r="E41" s="21"/>
      <c r="F41" s="26"/>
      <c r="G41" s="16"/>
      <c r="H41" s="18"/>
      <c r="I41" s="16"/>
      <c r="J41" s="92"/>
      <c r="L41" s="56"/>
      <c r="M41" s="98" t="s">
        <v>18</v>
      </c>
      <c r="N41">
        <f t="shared" si="3"/>
        <v>0</v>
      </c>
      <c r="O41">
        <f t="shared" si="4"/>
        <v>0</v>
      </c>
      <c r="P41" s="56"/>
      <c r="Q41" s="94">
        <v>0</v>
      </c>
      <c r="T41" s="16"/>
    </row>
    <row r="42" spans="1:20" ht="12.75" customHeight="1">
      <c r="A42" s="21">
        <v>27</v>
      </c>
      <c r="B42" s="98" t="s">
        <v>939</v>
      </c>
      <c r="C42" s="104" t="s">
        <v>30</v>
      </c>
      <c r="D42" s="21">
        <v>10565</v>
      </c>
      <c r="E42" s="21"/>
      <c r="F42" s="26"/>
      <c r="G42" s="16"/>
      <c r="H42" s="18"/>
      <c r="I42" s="16"/>
      <c r="J42" s="92"/>
      <c r="L42" s="56"/>
      <c r="M42" s="98" t="s">
        <v>18</v>
      </c>
      <c r="N42">
        <f t="shared" si="3"/>
        <v>0</v>
      </c>
      <c r="O42">
        <f t="shared" si="4"/>
        <v>0</v>
      </c>
      <c r="P42" s="56"/>
      <c r="Q42" s="16">
        <v>0</v>
      </c>
      <c r="T42" s="16"/>
    </row>
    <row r="43" spans="1:20" ht="12.75" customHeight="1">
      <c r="A43" s="21">
        <v>28</v>
      </c>
      <c r="B43" t="s">
        <v>695</v>
      </c>
      <c r="C43" s="104" t="s">
        <v>34</v>
      </c>
      <c r="D43" s="21">
        <v>10547</v>
      </c>
      <c r="E43" s="21"/>
      <c r="F43" s="26"/>
      <c r="G43" s="16"/>
      <c r="H43" s="18"/>
      <c r="I43" s="16"/>
      <c r="J43" s="92"/>
      <c r="L43" s="56"/>
      <c r="M43" s="98" t="s">
        <v>18</v>
      </c>
      <c r="N43">
        <f t="shared" si="3"/>
        <v>0</v>
      </c>
      <c r="O43">
        <f t="shared" si="4"/>
        <v>0</v>
      </c>
      <c r="P43" s="56"/>
      <c r="Q43" s="16">
        <v>0</v>
      </c>
      <c r="T43" s="16"/>
    </row>
    <row r="44" spans="1:20" ht="12.75" customHeight="1">
      <c r="A44" s="21">
        <v>29</v>
      </c>
      <c r="B44" t="s">
        <v>743</v>
      </c>
      <c r="C44" s="104" t="s">
        <v>36</v>
      </c>
      <c r="D44" s="21">
        <v>10472</v>
      </c>
      <c r="E44" s="21"/>
      <c r="F44" s="26"/>
      <c r="G44" s="16"/>
      <c r="H44" s="18"/>
      <c r="I44" s="16"/>
      <c r="J44" s="92"/>
      <c r="L44" s="45"/>
      <c r="M44" s="98" t="s">
        <v>23</v>
      </c>
      <c r="N44">
        <f t="shared" si="3"/>
        <v>1</v>
      </c>
      <c r="O44" t="str">
        <f t="shared" si="4"/>
        <v>GBR</v>
      </c>
      <c r="P44" s="56"/>
      <c r="Q44" s="16">
        <v>0</v>
      </c>
      <c r="T44" s="16"/>
    </row>
    <row r="45" spans="1:20" ht="12.75" customHeight="1">
      <c r="A45" s="21">
        <v>30</v>
      </c>
      <c r="B45" s="23" t="s">
        <v>274</v>
      </c>
      <c r="C45" s="104" t="s">
        <v>18</v>
      </c>
      <c r="D45" s="21">
        <v>10378</v>
      </c>
      <c r="E45" s="21"/>
      <c r="F45" s="26"/>
      <c r="G45" s="16"/>
      <c r="H45" s="18"/>
      <c r="I45" s="16"/>
      <c r="J45" s="92"/>
      <c r="L45" s="56"/>
      <c r="M45" s="98" t="s">
        <v>23</v>
      </c>
      <c r="N45">
        <f t="shared" si="3"/>
        <v>0</v>
      </c>
      <c r="O45">
        <f t="shared" si="4"/>
        <v>0</v>
      </c>
      <c r="P45" s="56"/>
      <c r="Q45" s="16">
        <v>0</v>
      </c>
      <c r="T45" s="16"/>
    </row>
    <row r="46" spans="1:20" ht="12.75" customHeight="1">
      <c r="A46" s="21">
        <v>31</v>
      </c>
      <c r="B46" t="s">
        <v>940</v>
      </c>
      <c r="C46" s="104" t="s">
        <v>209</v>
      </c>
      <c r="D46" s="21">
        <v>10225</v>
      </c>
      <c r="E46" s="21"/>
      <c r="F46" s="26"/>
      <c r="G46" s="16"/>
      <c r="H46" s="18"/>
      <c r="I46" s="16"/>
      <c r="J46" s="92"/>
      <c r="L46" s="56"/>
      <c r="M46" s="98" t="s">
        <v>23</v>
      </c>
      <c r="N46">
        <f t="shared" si="3"/>
        <v>0</v>
      </c>
      <c r="O46">
        <f t="shared" si="4"/>
        <v>0</v>
      </c>
      <c r="P46" s="56"/>
      <c r="Q46" s="16">
        <v>0</v>
      </c>
      <c r="T46" s="16"/>
    </row>
    <row r="47" spans="1:20" ht="12.75" customHeight="1">
      <c r="A47" s="21">
        <v>32</v>
      </c>
      <c r="B47" t="s">
        <v>760</v>
      </c>
      <c r="C47" s="104" t="s">
        <v>30</v>
      </c>
      <c r="D47" s="21">
        <v>10160</v>
      </c>
      <c r="E47" s="21"/>
      <c r="G47" s="16"/>
      <c r="H47" s="36"/>
      <c r="L47" s="16"/>
      <c r="M47" s="98" t="s">
        <v>23</v>
      </c>
      <c r="N47">
        <f t="shared" si="3"/>
        <v>0</v>
      </c>
      <c r="O47">
        <f t="shared" si="4"/>
        <v>0</v>
      </c>
      <c r="P47" s="56"/>
      <c r="Q47" s="16">
        <v>0</v>
      </c>
      <c r="T47" s="16"/>
    </row>
    <row r="48" spans="1:20" ht="12.75" customHeight="1">
      <c r="A48" s="21">
        <v>33</v>
      </c>
      <c r="B48" t="s">
        <v>941</v>
      </c>
      <c r="C48" s="104" t="s">
        <v>69</v>
      </c>
      <c r="D48" s="21">
        <v>10120</v>
      </c>
      <c r="E48" s="21"/>
      <c r="G48" s="16"/>
      <c r="H48" s="36"/>
      <c r="L48" s="56"/>
      <c r="M48" s="98" t="s">
        <v>23</v>
      </c>
      <c r="N48">
        <f t="shared" si="3"/>
        <v>0</v>
      </c>
      <c r="O48">
        <f t="shared" si="4"/>
        <v>0</v>
      </c>
      <c r="P48" s="56"/>
      <c r="Q48" s="16">
        <v>0</v>
      </c>
      <c r="T48" s="16"/>
    </row>
    <row r="49" spans="1:20" ht="12.75" customHeight="1">
      <c r="A49" s="21">
        <v>34</v>
      </c>
      <c r="B49" s="17" t="s">
        <v>795</v>
      </c>
      <c r="C49" s="104" t="s">
        <v>209</v>
      </c>
      <c r="D49" s="21">
        <v>10114</v>
      </c>
      <c r="E49" s="21"/>
      <c r="G49" s="16"/>
      <c r="H49" s="36"/>
      <c r="L49" s="56"/>
      <c r="M49" s="98" t="s">
        <v>23</v>
      </c>
      <c r="N49">
        <f t="shared" si="3"/>
        <v>0</v>
      </c>
      <c r="O49">
        <f t="shared" si="4"/>
        <v>0</v>
      </c>
      <c r="P49" s="56"/>
      <c r="Q49" s="16">
        <v>0</v>
      </c>
      <c r="T49" s="16"/>
    </row>
    <row r="50" spans="1:20" ht="12.75" customHeight="1">
      <c r="A50" s="21">
        <v>35</v>
      </c>
      <c r="B50" t="s">
        <v>751</v>
      </c>
      <c r="C50" s="104" t="s">
        <v>23</v>
      </c>
      <c r="D50" s="21">
        <v>10087</v>
      </c>
      <c r="E50" s="21"/>
      <c r="G50" s="16"/>
      <c r="H50" s="36"/>
      <c r="L50" s="56"/>
      <c r="M50" s="98" t="s">
        <v>30</v>
      </c>
      <c r="N50">
        <f t="shared" si="3"/>
        <v>1</v>
      </c>
      <c r="O50" t="str">
        <f t="shared" si="4"/>
        <v>GER</v>
      </c>
      <c r="P50" s="56"/>
      <c r="Q50" s="16">
        <v>0</v>
      </c>
      <c r="T50" s="16"/>
    </row>
    <row r="51" spans="1:20" ht="12.75" customHeight="1">
      <c r="A51" s="21">
        <v>36</v>
      </c>
      <c r="B51" t="s">
        <v>389</v>
      </c>
      <c r="C51" s="104" t="s">
        <v>18</v>
      </c>
      <c r="D51" s="21">
        <v>10076</v>
      </c>
      <c r="E51" s="21"/>
      <c r="G51" s="16"/>
      <c r="H51" s="36"/>
      <c r="L51" s="16"/>
      <c r="M51" s="98" t="s">
        <v>30</v>
      </c>
      <c r="N51">
        <f t="shared" si="3"/>
        <v>0</v>
      </c>
      <c r="O51">
        <f t="shared" si="4"/>
        <v>0</v>
      </c>
      <c r="P51" s="56"/>
      <c r="Q51" s="16">
        <v>0</v>
      </c>
      <c r="T51" s="16"/>
    </row>
    <row r="52" spans="1:20" ht="12.75" customHeight="1">
      <c r="A52" s="21">
        <v>37</v>
      </c>
      <c r="B52" t="s">
        <v>356</v>
      </c>
      <c r="C52" s="104" t="s">
        <v>209</v>
      </c>
      <c r="D52" s="21">
        <v>9489</v>
      </c>
      <c r="E52" s="21"/>
      <c r="G52" s="16"/>
      <c r="H52" s="36"/>
      <c r="L52" s="56"/>
      <c r="M52" s="98" t="s">
        <v>30</v>
      </c>
      <c r="N52">
        <f t="shared" si="3"/>
        <v>0</v>
      </c>
      <c r="O52">
        <f t="shared" si="4"/>
        <v>0</v>
      </c>
      <c r="P52" s="56"/>
      <c r="Q52" s="16">
        <v>0</v>
      </c>
      <c r="T52" s="16"/>
    </row>
    <row r="53" spans="1:20" ht="12.75" customHeight="1">
      <c r="A53" s="21">
        <v>38</v>
      </c>
      <c r="B53" t="s">
        <v>773</v>
      </c>
      <c r="C53" s="104" t="s">
        <v>122</v>
      </c>
      <c r="D53" s="21">
        <v>9395</v>
      </c>
      <c r="E53" s="21"/>
      <c r="G53" s="16"/>
      <c r="H53" s="36"/>
      <c r="L53" s="56"/>
      <c r="M53" s="98" t="s">
        <v>30</v>
      </c>
      <c r="N53">
        <f t="shared" si="3"/>
        <v>0</v>
      </c>
      <c r="O53">
        <f t="shared" si="4"/>
        <v>0</v>
      </c>
      <c r="P53" s="56"/>
      <c r="Q53" s="16">
        <v>0</v>
      </c>
      <c r="T53" s="16"/>
    </row>
    <row r="54" spans="1:20" ht="12.75" customHeight="1">
      <c r="A54" s="21">
        <v>39</v>
      </c>
      <c r="B54" s="48" t="s">
        <v>510</v>
      </c>
      <c r="C54" s="104" t="s">
        <v>312</v>
      </c>
      <c r="D54" s="21">
        <v>9105</v>
      </c>
      <c r="E54" s="21"/>
      <c r="G54" s="16"/>
      <c r="H54" s="36"/>
      <c r="L54" s="49"/>
      <c r="M54" s="98" t="s">
        <v>30</v>
      </c>
      <c r="N54">
        <f t="shared" si="3"/>
        <v>0</v>
      </c>
      <c r="O54">
        <f t="shared" si="4"/>
        <v>0</v>
      </c>
      <c r="P54" s="56"/>
      <c r="Q54" s="16">
        <v>0</v>
      </c>
      <c r="T54" s="16"/>
    </row>
    <row r="55" spans="1:20" ht="12.75" customHeight="1">
      <c r="A55" s="21">
        <v>40</v>
      </c>
      <c r="B55" t="s">
        <v>740</v>
      </c>
      <c r="C55" s="104" t="s">
        <v>18</v>
      </c>
      <c r="D55" s="21">
        <v>9079</v>
      </c>
      <c r="E55" s="21"/>
      <c r="G55" s="16"/>
      <c r="H55" s="36"/>
      <c r="L55" s="56"/>
      <c r="M55" s="98" t="s">
        <v>122</v>
      </c>
      <c r="N55">
        <f t="shared" si="3"/>
        <v>1</v>
      </c>
      <c r="O55" t="str">
        <f t="shared" si="4"/>
        <v>HUN</v>
      </c>
      <c r="P55" s="56"/>
      <c r="Q55" s="16">
        <v>0</v>
      </c>
      <c r="T55" s="16"/>
    </row>
    <row r="56" spans="1:20" ht="12.75" customHeight="1">
      <c r="A56" s="21">
        <v>41</v>
      </c>
      <c r="B56" s="23" t="s">
        <v>810</v>
      </c>
      <c r="C56" s="104" t="s">
        <v>40</v>
      </c>
      <c r="D56" s="21">
        <v>8966</v>
      </c>
      <c r="E56" s="21"/>
      <c r="G56" s="16"/>
      <c r="H56" s="36"/>
      <c r="L56" s="26"/>
      <c r="M56" s="98" t="s">
        <v>122</v>
      </c>
      <c r="N56">
        <f t="shared" si="3"/>
        <v>0</v>
      </c>
      <c r="O56">
        <f t="shared" si="4"/>
        <v>0</v>
      </c>
      <c r="P56" s="56"/>
      <c r="Q56" s="16">
        <v>0</v>
      </c>
      <c r="T56" s="16"/>
    </row>
    <row r="57" spans="1:20" ht="12.75" customHeight="1">
      <c r="A57" s="21">
        <v>42</v>
      </c>
      <c r="B57" s="23" t="s">
        <v>456</v>
      </c>
      <c r="C57" s="104" t="s">
        <v>23</v>
      </c>
      <c r="D57" s="21">
        <v>8960</v>
      </c>
      <c r="E57" s="21"/>
      <c r="G57" s="16"/>
      <c r="H57" s="36"/>
      <c r="L57" s="56"/>
      <c r="M57" s="98" t="s">
        <v>122</v>
      </c>
      <c r="N57">
        <f t="shared" si="3"/>
        <v>0</v>
      </c>
      <c r="O57">
        <f t="shared" si="4"/>
        <v>0</v>
      </c>
      <c r="P57" s="56"/>
      <c r="Q57" s="16">
        <v>0</v>
      </c>
      <c r="T57" s="16"/>
    </row>
    <row r="58" spans="1:20" ht="12.75" customHeight="1">
      <c r="A58" s="21">
        <v>43</v>
      </c>
      <c r="B58" t="s">
        <v>472</v>
      </c>
      <c r="C58" s="104" t="s">
        <v>20</v>
      </c>
      <c r="D58" s="21">
        <v>8845</v>
      </c>
      <c r="E58" s="21"/>
      <c r="G58" s="16"/>
      <c r="H58" s="36"/>
      <c r="L58" s="49"/>
      <c r="M58" s="98" t="s">
        <v>78</v>
      </c>
      <c r="N58">
        <f t="shared" si="3"/>
        <v>1</v>
      </c>
      <c r="O58" t="str">
        <f t="shared" si="4"/>
        <v>ITA</v>
      </c>
      <c r="P58" s="56"/>
      <c r="Q58" s="16">
        <v>0</v>
      </c>
      <c r="T58" s="16"/>
    </row>
    <row r="59" spans="1:20" ht="12.75" customHeight="1">
      <c r="A59" s="21">
        <v>44</v>
      </c>
      <c r="B59" s="17" t="s">
        <v>304</v>
      </c>
      <c r="C59" s="104" t="s">
        <v>305</v>
      </c>
      <c r="D59" s="21">
        <v>8836</v>
      </c>
      <c r="E59" s="21"/>
      <c r="G59" s="16"/>
      <c r="H59" s="36"/>
      <c r="L59" s="56"/>
      <c r="M59" s="98" t="s">
        <v>78</v>
      </c>
      <c r="N59">
        <f t="shared" si="3"/>
        <v>0</v>
      </c>
      <c r="O59">
        <f t="shared" si="4"/>
        <v>0</v>
      </c>
      <c r="P59" s="56"/>
      <c r="Q59" s="16">
        <v>0</v>
      </c>
      <c r="T59" s="16"/>
    </row>
    <row r="60" spans="1:20" ht="12.75" customHeight="1">
      <c r="A60" s="21">
        <v>45</v>
      </c>
      <c r="B60" t="s">
        <v>552</v>
      </c>
      <c r="C60" s="104" t="s">
        <v>16</v>
      </c>
      <c r="D60" s="21">
        <v>8717</v>
      </c>
      <c r="E60" s="21"/>
      <c r="G60" s="16"/>
      <c r="H60" s="36"/>
      <c r="L60" s="16"/>
      <c r="M60" s="98" t="s">
        <v>78</v>
      </c>
      <c r="N60">
        <f t="shared" si="3"/>
        <v>0</v>
      </c>
      <c r="O60">
        <f t="shared" si="4"/>
        <v>0</v>
      </c>
      <c r="P60" s="56"/>
      <c r="Q60" s="16">
        <v>0</v>
      </c>
      <c r="T60" s="16"/>
    </row>
    <row r="61" spans="1:20" ht="12.75" customHeight="1">
      <c r="A61" s="21">
        <v>46</v>
      </c>
      <c r="B61" t="s">
        <v>229</v>
      </c>
      <c r="C61" s="104" t="s">
        <v>36</v>
      </c>
      <c r="D61" s="21">
        <v>8709</v>
      </c>
      <c r="E61" s="21"/>
      <c r="G61" s="16"/>
      <c r="H61" s="36"/>
      <c r="L61" s="56"/>
      <c r="M61" s="98" t="s">
        <v>395</v>
      </c>
      <c r="N61">
        <f t="shared" si="3"/>
        <v>1</v>
      </c>
      <c r="O61" t="str">
        <f t="shared" si="4"/>
        <v>LAT</v>
      </c>
      <c r="P61" s="56"/>
      <c r="Q61" s="16">
        <v>0</v>
      </c>
      <c r="T61" s="16"/>
    </row>
    <row r="62" spans="1:20" ht="12.75" customHeight="1">
      <c r="A62" s="21">
        <v>47</v>
      </c>
      <c r="B62" t="s">
        <v>757</v>
      </c>
      <c r="C62" s="104" t="s">
        <v>305</v>
      </c>
      <c r="D62" s="21">
        <v>8664</v>
      </c>
      <c r="E62" s="21"/>
      <c r="G62" s="16"/>
      <c r="H62" s="36"/>
      <c r="L62" s="56"/>
      <c r="M62" s="98" t="s">
        <v>395</v>
      </c>
      <c r="N62">
        <f t="shared" si="3"/>
        <v>0</v>
      </c>
      <c r="O62">
        <f t="shared" si="4"/>
        <v>0</v>
      </c>
      <c r="P62" s="56"/>
      <c r="Q62" s="16">
        <v>0</v>
      </c>
      <c r="T62" s="16"/>
    </row>
    <row r="63" spans="1:20" ht="12.75" customHeight="1">
      <c r="A63" s="21">
        <v>48</v>
      </c>
      <c r="B63" s="98" t="s">
        <v>974</v>
      </c>
      <c r="C63" s="104" t="s">
        <v>16</v>
      </c>
      <c r="D63" s="21">
        <v>8587</v>
      </c>
      <c r="E63" s="21"/>
      <c r="G63" s="16"/>
      <c r="H63" s="36"/>
      <c r="L63" s="56"/>
      <c r="M63" s="98" t="s">
        <v>395</v>
      </c>
      <c r="N63">
        <f t="shared" si="3"/>
        <v>0</v>
      </c>
      <c r="O63">
        <f t="shared" si="4"/>
        <v>0</v>
      </c>
      <c r="P63" s="56"/>
      <c r="Q63" s="16">
        <v>0</v>
      </c>
      <c r="T63" s="16"/>
    </row>
    <row r="64" spans="1:20" ht="12.75" customHeight="1">
      <c r="A64" s="21">
        <v>49</v>
      </c>
      <c r="B64" t="s">
        <v>808</v>
      </c>
      <c r="C64" s="104" t="s">
        <v>310</v>
      </c>
      <c r="D64" s="21">
        <v>8525</v>
      </c>
      <c r="E64" s="21"/>
      <c r="G64" s="16"/>
      <c r="H64" s="36"/>
      <c r="L64" s="56"/>
      <c r="M64" t="s">
        <v>310</v>
      </c>
      <c r="N64">
        <f t="shared" si="3"/>
        <v>1</v>
      </c>
      <c r="O64" t="str">
        <f t="shared" si="4"/>
        <v>LTU</v>
      </c>
      <c r="P64" s="56"/>
      <c r="Q64" s="16">
        <v>0</v>
      </c>
      <c r="T64" s="16"/>
    </row>
    <row r="65" spans="1:20" ht="12.75" customHeight="1">
      <c r="A65" s="21">
        <v>50</v>
      </c>
      <c r="B65" s="48" t="s">
        <v>689</v>
      </c>
      <c r="C65" s="104" t="s">
        <v>310</v>
      </c>
      <c r="D65" s="21">
        <v>8353</v>
      </c>
      <c r="E65" s="21"/>
      <c r="G65" s="16"/>
      <c r="H65" s="36"/>
      <c r="L65" s="56"/>
      <c r="M65" t="s">
        <v>310</v>
      </c>
      <c r="N65">
        <f t="shared" si="3"/>
        <v>0</v>
      </c>
      <c r="O65">
        <f t="shared" si="4"/>
        <v>0</v>
      </c>
      <c r="P65" s="56"/>
      <c r="Q65" s="16">
        <v>0</v>
      </c>
      <c r="T65" s="16"/>
    </row>
    <row r="66" spans="1:20" ht="12.75" customHeight="1">
      <c r="A66" s="21">
        <v>51</v>
      </c>
      <c r="B66" s="48" t="s">
        <v>549</v>
      </c>
      <c r="C66" s="104" t="s">
        <v>62</v>
      </c>
      <c r="D66" s="21">
        <v>8248</v>
      </c>
      <c r="E66" s="21"/>
      <c r="G66" s="16"/>
      <c r="H66" s="36"/>
      <c r="L66" s="56"/>
      <c r="M66" s="98" t="s">
        <v>310</v>
      </c>
      <c r="N66">
        <f t="shared" si="3"/>
        <v>0</v>
      </c>
      <c r="O66">
        <f t="shared" si="4"/>
        <v>0</v>
      </c>
      <c r="P66" s="56"/>
      <c r="Q66" s="16">
        <v>0</v>
      </c>
      <c r="T66" s="16"/>
    </row>
    <row r="67" spans="1:20" ht="12.75" customHeight="1">
      <c r="A67" s="21">
        <v>52</v>
      </c>
      <c r="B67" s="17" t="s">
        <v>316</v>
      </c>
      <c r="C67" s="104" t="s">
        <v>18</v>
      </c>
      <c r="D67" s="21">
        <v>8224</v>
      </c>
      <c r="E67" s="21"/>
      <c r="G67" s="16"/>
      <c r="H67" s="36"/>
      <c r="L67" s="16"/>
      <c r="M67" s="98" t="s">
        <v>310</v>
      </c>
      <c r="N67">
        <f t="shared" si="3"/>
        <v>0</v>
      </c>
      <c r="O67">
        <f t="shared" si="4"/>
        <v>0</v>
      </c>
      <c r="P67" s="56"/>
      <c r="Q67" s="16">
        <v>0</v>
      </c>
      <c r="T67" s="16"/>
    </row>
    <row r="68" spans="1:20" ht="12.75" customHeight="1">
      <c r="A68" s="21">
        <v>53</v>
      </c>
      <c r="B68" s="48" t="s">
        <v>543</v>
      </c>
      <c r="C68" s="104" t="s">
        <v>360</v>
      </c>
      <c r="D68" s="21">
        <v>8223</v>
      </c>
      <c r="E68" s="21"/>
      <c r="G68" s="16"/>
      <c r="H68" s="36"/>
      <c r="L68" s="56"/>
      <c r="M68" s="98" t="s">
        <v>310</v>
      </c>
      <c r="N68">
        <f t="shared" si="3"/>
        <v>0</v>
      </c>
      <c r="O68">
        <f t="shared" si="4"/>
        <v>0</v>
      </c>
      <c r="P68" s="56"/>
      <c r="Q68" s="16">
        <v>0</v>
      </c>
      <c r="T68" s="16"/>
    </row>
    <row r="69" spans="1:20" ht="12.75" customHeight="1">
      <c r="A69" s="21">
        <v>54</v>
      </c>
      <c r="B69" s="23" t="s">
        <v>391</v>
      </c>
      <c r="C69" s="104" t="s">
        <v>209</v>
      </c>
      <c r="D69" s="21">
        <v>8222</v>
      </c>
      <c r="E69" s="21"/>
      <c r="G69" s="16"/>
      <c r="H69" s="36"/>
      <c r="L69" s="56"/>
      <c r="M69" s="98" t="s">
        <v>64</v>
      </c>
      <c r="N69">
        <f t="shared" si="3"/>
        <v>1</v>
      </c>
      <c r="O69" t="str">
        <f t="shared" si="4"/>
        <v>LUX</v>
      </c>
      <c r="P69" s="56"/>
      <c r="Q69" s="16">
        <v>0</v>
      </c>
      <c r="T69" s="16"/>
    </row>
    <row r="70" spans="1:20" ht="12.75" customHeight="1">
      <c r="A70" s="21">
        <v>55</v>
      </c>
      <c r="B70" s="25" t="s">
        <v>707</v>
      </c>
      <c r="C70" s="104" t="s">
        <v>122</v>
      </c>
      <c r="D70" s="21">
        <v>8192</v>
      </c>
      <c r="E70" s="21"/>
      <c r="G70" s="16"/>
      <c r="H70" s="36"/>
      <c r="L70" s="56"/>
      <c r="M70" s="98" t="s">
        <v>64</v>
      </c>
      <c r="N70">
        <f t="shared" si="3"/>
        <v>0</v>
      </c>
      <c r="O70">
        <f t="shared" si="4"/>
        <v>0</v>
      </c>
      <c r="P70" s="56"/>
      <c r="Q70" s="16">
        <v>0</v>
      </c>
      <c r="T70" s="16"/>
    </row>
    <row r="71" spans="1:20" ht="12.75" customHeight="1">
      <c r="A71" s="21">
        <v>56</v>
      </c>
      <c r="B71" t="s">
        <v>463</v>
      </c>
      <c r="C71" s="104" t="s">
        <v>38</v>
      </c>
      <c r="D71" s="21">
        <v>8128</v>
      </c>
      <c r="E71" s="21"/>
      <c r="G71" s="16"/>
      <c r="H71" s="36"/>
      <c r="L71" s="56"/>
      <c r="M71" s="98" t="s">
        <v>64</v>
      </c>
      <c r="N71">
        <f t="shared" si="3"/>
        <v>0</v>
      </c>
      <c r="O71">
        <f t="shared" si="4"/>
        <v>0</v>
      </c>
      <c r="P71" s="56"/>
      <c r="Q71" s="16">
        <v>0</v>
      </c>
      <c r="T71" s="16"/>
    </row>
    <row r="72" spans="1:20" ht="12.75" customHeight="1">
      <c r="A72" s="21">
        <v>57</v>
      </c>
      <c r="B72" t="s">
        <v>942</v>
      </c>
      <c r="C72" s="104" t="s">
        <v>305</v>
      </c>
      <c r="D72" s="21">
        <v>8085</v>
      </c>
      <c r="E72" s="21"/>
      <c r="G72" s="16"/>
      <c r="H72" s="36"/>
      <c r="L72" s="16"/>
      <c r="M72" s="98" t="s">
        <v>12</v>
      </c>
      <c r="N72">
        <f t="shared" si="3"/>
        <v>1</v>
      </c>
      <c r="O72" t="str">
        <f t="shared" si="4"/>
        <v>NED</v>
      </c>
      <c r="P72" s="56"/>
      <c r="Q72" s="16">
        <v>0</v>
      </c>
      <c r="T72" s="16"/>
    </row>
    <row r="73" spans="1:20" ht="12.75" customHeight="1">
      <c r="A73" s="21">
        <v>58</v>
      </c>
      <c r="B73" s="98" t="s">
        <v>943</v>
      </c>
      <c r="C73" s="104" t="s">
        <v>64</v>
      </c>
      <c r="D73" s="21">
        <v>7910</v>
      </c>
      <c r="E73" s="21"/>
      <c r="G73" s="16"/>
      <c r="H73" s="36"/>
      <c r="L73" s="16"/>
      <c r="M73" s="98" t="s">
        <v>12</v>
      </c>
      <c r="N73">
        <f t="shared" si="3"/>
        <v>0</v>
      </c>
      <c r="O73">
        <f t="shared" si="4"/>
        <v>0</v>
      </c>
      <c r="P73" s="56"/>
      <c r="Q73" s="16" t="s">
        <v>20</v>
      </c>
      <c r="T73" s="16"/>
    </row>
    <row r="74" spans="1:20" ht="12.75" customHeight="1">
      <c r="A74" s="21">
        <v>59</v>
      </c>
      <c r="B74" t="s">
        <v>550</v>
      </c>
      <c r="C74" s="104" t="s">
        <v>64</v>
      </c>
      <c r="D74" s="21">
        <v>7812</v>
      </c>
      <c r="E74" s="21"/>
      <c r="G74" s="16"/>
      <c r="H74" s="36"/>
      <c r="L74" s="56"/>
      <c r="M74" s="98" t="s">
        <v>12</v>
      </c>
      <c r="N74">
        <f t="shared" si="3"/>
        <v>0</v>
      </c>
      <c r="O74">
        <f t="shared" si="4"/>
        <v>0</v>
      </c>
      <c r="P74" s="56"/>
      <c r="Q74" s="16" t="s">
        <v>36</v>
      </c>
      <c r="T74" s="16"/>
    </row>
    <row r="75" spans="1:20" ht="12.75" customHeight="1">
      <c r="A75" s="21">
        <v>60</v>
      </c>
      <c r="B75" t="s">
        <v>944</v>
      </c>
      <c r="C75" s="104" t="s">
        <v>78</v>
      </c>
      <c r="D75" s="21">
        <v>7706</v>
      </c>
      <c r="E75" s="21"/>
      <c r="G75" s="16"/>
      <c r="H75" s="36"/>
      <c r="L75" s="56"/>
      <c r="M75" s="98" t="s">
        <v>62</v>
      </c>
      <c r="N75">
        <f t="shared" si="3"/>
        <v>1</v>
      </c>
      <c r="O75" t="str">
        <f t="shared" si="4"/>
        <v>POL</v>
      </c>
      <c r="P75" s="56"/>
      <c r="Q75" s="16" t="s">
        <v>398</v>
      </c>
      <c r="T75" s="16"/>
    </row>
    <row r="76" spans="1:20" ht="12.75" customHeight="1">
      <c r="A76" s="21">
        <v>61</v>
      </c>
      <c r="B76" s="25" t="s">
        <v>839</v>
      </c>
      <c r="C76" s="104" t="s">
        <v>395</v>
      </c>
      <c r="D76" s="21">
        <v>7651</v>
      </c>
      <c r="E76" s="21"/>
      <c r="G76" s="16"/>
      <c r="H76" s="36"/>
      <c r="L76" s="56"/>
      <c r="M76" s="98" t="s">
        <v>62</v>
      </c>
      <c r="N76">
        <f t="shared" si="3"/>
        <v>0</v>
      </c>
      <c r="O76">
        <f t="shared" si="4"/>
        <v>0</v>
      </c>
      <c r="P76" s="56"/>
      <c r="Q76" s="16" t="s">
        <v>362</v>
      </c>
      <c r="T76" s="16"/>
    </row>
    <row r="77" spans="1:20" ht="12.75" customHeight="1">
      <c r="A77" s="21">
        <v>62</v>
      </c>
      <c r="B77" t="s">
        <v>94</v>
      </c>
      <c r="C77" s="104" t="s">
        <v>78</v>
      </c>
      <c r="D77" s="21">
        <v>7630</v>
      </c>
      <c r="E77" s="21"/>
      <c r="G77" s="16"/>
      <c r="H77" s="36"/>
      <c r="L77" s="56"/>
      <c r="M77" s="98" t="s">
        <v>62</v>
      </c>
      <c r="N77">
        <f t="shared" si="3"/>
        <v>0</v>
      </c>
      <c r="O77">
        <f t="shared" si="4"/>
        <v>0</v>
      </c>
      <c r="P77" s="56"/>
      <c r="Q77" s="16" t="s">
        <v>209</v>
      </c>
      <c r="T77" s="16"/>
    </row>
    <row r="78" spans="1:20" ht="12.75" customHeight="1">
      <c r="A78" s="21">
        <v>63</v>
      </c>
      <c r="B78" t="s">
        <v>419</v>
      </c>
      <c r="C78" s="104" t="s">
        <v>69</v>
      </c>
      <c r="D78" s="21">
        <v>7605</v>
      </c>
      <c r="E78" s="21"/>
      <c r="G78" s="16"/>
      <c r="H78" s="36"/>
      <c r="L78" s="26"/>
      <c r="M78" s="98" t="s">
        <v>312</v>
      </c>
      <c r="N78">
        <f t="shared" si="3"/>
        <v>1</v>
      </c>
      <c r="O78" t="str">
        <f t="shared" si="4"/>
        <v>RUS</v>
      </c>
      <c r="P78" s="56"/>
      <c r="Q78" s="16" t="s">
        <v>40</v>
      </c>
      <c r="T78" s="16"/>
    </row>
    <row r="79" spans="1:20" ht="12.75" customHeight="1">
      <c r="A79" s="21">
        <v>64</v>
      </c>
      <c r="B79" s="98" t="s">
        <v>945</v>
      </c>
      <c r="C79" s="104" t="s">
        <v>69</v>
      </c>
      <c r="D79" s="21">
        <v>7590</v>
      </c>
      <c r="E79" s="21"/>
      <c r="G79" s="16"/>
      <c r="H79" s="36"/>
      <c r="L79" s="16"/>
      <c r="M79" s="98" t="s">
        <v>312</v>
      </c>
      <c r="N79">
        <f t="shared" si="3"/>
        <v>0</v>
      </c>
      <c r="O79">
        <f t="shared" si="4"/>
        <v>0</v>
      </c>
      <c r="P79" s="56"/>
      <c r="Q79" s="16" t="s">
        <v>69</v>
      </c>
      <c r="T79" s="16"/>
    </row>
    <row r="80" spans="1:20" ht="12.75" customHeight="1">
      <c r="A80" s="21">
        <v>65</v>
      </c>
      <c r="B80" s="23" t="s">
        <v>538</v>
      </c>
      <c r="C80" s="104" t="s">
        <v>23</v>
      </c>
      <c r="D80" s="21">
        <v>7523</v>
      </c>
      <c r="E80" s="21"/>
      <c r="G80" s="16"/>
      <c r="H80" s="36"/>
      <c r="L80" s="56"/>
      <c r="M80" s="98" t="s">
        <v>312</v>
      </c>
      <c r="N80">
        <f t="shared" si="3"/>
        <v>0</v>
      </c>
      <c r="O80">
        <f t="shared" si="4"/>
        <v>0</v>
      </c>
      <c r="P80" s="56"/>
      <c r="Q80" s="16" t="s">
        <v>38</v>
      </c>
      <c r="T80" s="16"/>
    </row>
    <row r="81" spans="1:20" ht="12.75" customHeight="1">
      <c r="A81" s="21">
        <v>66</v>
      </c>
      <c r="B81" s="23" t="s">
        <v>420</v>
      </c>
      <c r="C81" s="104" t="s">
        <v>397</v>
      </c>
      <c r="D81" s="21">
        <v>7513</v>
      </c>
      <c r="E81" s="21"/>
      <c r="G81" s="16"/>
      <c r="H81" s="36"/>
      <c r="L81" s="56"/>
      <c r="M81" s="98" t="s">
        <v>312</v>
      </c>
      <c r="N81">
        <f>IF(M81=M80,0,1)</f>
        <v>0</v>
      </c>
      <c r="O81">
        <f>IF(N81=1,M81,)</f>
        <v>0</v>
      </c>
      <c r="P81" s="56"/>
      <c r="Q81" s="94" t="s">
        <v>18</v>
      </c>
      <c r="T81" s="16"/>
    </row>
    <row r="82" spans="1:17" ht="12.75" customHeight="1">
      <c r="A82" s="21">
        <v>67</v>
      </c>
      <c r="B82" t="s">
        <v>203</v>
      </c>
      <c r="C82" s="104" t="s">
        <v>12</v>
      </c>
      <c r="D82" s="21">
        <v>7368</v>
      </c>
      <c r="E82" s="21"/>
      <c r="I82" s="26"/>
      <c r="L82" s="56"/>
      <c r="M82" s="98" t="s">
        <v>305</v>
      </c>
      <c r="N82">
        <f aca="true" t="shared" si="5" ref="N82:N96">IF(M82=M81,0,1)</f>
        <v>1</v>
      </c>
      <c r="O82" t="str">
        <f aca="true" t="shared" si="6" ref="O82:O96">IF(N82=1,M82,)</f>
        <v>SLO</v>
      </c>
      <c r="P82" s="56"/>
      <c r="Q82" s="94" t="s">
        <v>23</v>
      </c>
    </row>
    <row r="83" spans="1:17" ht="12.75" customHeight="1">
      <c r="A83" s="21">
        <v>68</v>
      </c>
      <c r="B83" s="98" t="s">
        <v>946</v>
      </c>
      <c r="C83" s="104" t="s">
        <v>360</v>
      </c>
      <c r="D83" s="21">
        <v>7293</v>
      </c>
      <c r="E83" s="21"/>
      <c r="I83" s="16"/>
      <c r="L83" s="56"/>
      <c r="M83" s="98" t="s">
        <v>305</v>
      </c>
      <c r="N83">
        <f t="shared" si="5"/>
        <v>0</v>
      </c>
      <c r="O83">
        <f t="shared" si="6"/>
        <v>0</v>
      </c>
      <c r="P83" s="56"/>
      <c r="Q83" s="94" t="s">
        <v>30</v>
      </c>
    </row>
    <row r="84" spans="1:17" ht="12.75" customHeight="1">
      <c r="A84" s="21">
        <v>69</v>
      </c>
      <c r="B84" s="25" t="s">
        <v>700</v>
      </c>
      <c r="C84" s="104" t="s">
        <v>12</v>
      </c>
      <c r="D84" s="21">
        <v>6894</v>
      </c>
      <c r="E84" s="21"/>
      <c r="I84" s="56"/>
      <c r="L84" s="56"/>
      <c r="M84" s="98" t="s">
        <v>305</v>
      </c>
      <c r="N84">
        <f t="shared" si="5"/>
        <v>0</v>
      </c>
      <c r="O84">
        <f t="shared" si="6"/>
        <v>0</v>
      </c>
      <c r="P84" s="56"/>
      <c r="Q84" s="16" t="s">
        <v>122</v>
      </c>
    </row>
    <row r="85" spans="1:17" ht="12.75" customHeight="1">
      <c r="A85" s="21">
        <v>70</v>
      </c>
      <c r="B85" s="98" t="s">
        <v>947</v>
      </c>
      <c r="C85" s="104" t="s">
        <v>40</v>
      </c>
      <c r="D85" s="21">
        <v>6698</v>
      </c>
      <c r="E85" s="21"/>
      <c r="I85" s="56"/>
      <c r="L85" s="56"/>
      <c r="M85" s="98" t="s">
        <v>34</v>
      </c>
      <c r="N85">
        <f t="shared" si="5"/>
        <v>1</v>
      </c>
      <c r="O85" t="str">
        <f t="shared" si="6"/>
        <v>SUI</v>
      </c>
      <c r="P85" s="56"/>
      <c r="Q85" s="16" t="s">
        <v>78</v>
      </c>
    </row>
    <row r="86" spans="1:17" ht="12.75" customHeight="1">
      <c r="A86" s="21">
        <v>71</v>
      </c>
      <c r="B86" s="48" t="s">
        <v>713</v>
      </c>
      <c r="C86" s="104" t="s">
        <v>395</v>
      </c>
      <c r="D86" s="21">
        <v>6521</v>
      </c>
      <c r="E86" s="21"/>
      <c r="I86" s="56"/>
      <c r="L86" s="56"/>
      <c r="M86" s="98" t="s">
        <v>34</v>
      </c>
      <c r="N86">
        <f t="shared" si="5"/>
        <v>0</v>
      </c>
      <c r="O86">
        <f t="shared" si="6"/>
        <v>0</v>
      </c>
      <c r="P86" s="56"/>
      <c r="Q86" s="16" t="s">
        <v>395</v>
      </c>
    </row>
    <row r="87" spans="1:17" ht="12.75" customHeight="1">
      <c r="A87" s="21">
        <v>72</v>
      </c>
      <c r="B87" s="48" t="s">
        <v>553</v>
      </c>
      <c r="C87" s="104" t="s">
        <v>398</v>
      </c>
      <c r="D87" s="21">
        <v>6201</v>
      </c>
      <c r="E87" s="21"/>
      <c r="I87" s="56"/>
      <c r="L87" s="56"/>
      <c r="M87" s="98" t="s">
        <v>34</v>
      </c>
      <c r="N87">
        <f t="shared" si="5"/>
        <v>0</v>
      </c>
      <c r="O87">
        <f t="shared" si="6"/>
        <v>0</v>
      </c>
      <c r="P87" s="56"/>
      <c r="Q87" s="16" t="s">
        <v>310</v>
      </c>
    </row>
    <row r="88" spans="1:17" ht="12.75" customHeight="1">
      <c r="A88" s="21">
        <v>73</v>
      </c>
      <c r="B88" s="98" t="s">
        <v>948</v>
      </c>
      <c r="C88" s="104" t="s">
        <v>38</v>
      </c>
      <c r="D88" s="21">
        <v>6105</v>
      </c>
      <c r="E88" s="21"/>
      <c r="I88" s="16"/>
      <c r="L88" s="56"/>
      <c r="M88" s="98" t="s">
        <v>34</v>
      </c>
      <c r="N88">
        <f t="shared" si="5"/>
        <v>0</v>
      </c>
      <c r="O88">
        <f t="shared" si="6"/>
        <v>0</v>
      </c>
      <c r="P88" s="56"/>
      <c r="Q88" s="16" t="s">
        <v>64</v>
      </c>
    </row>
    <row r="89" spans="1:17" ht="12.75" customHeight="1">
      <c r="A89" s="21">
        <v>74</v>
      </c>
      <c r="B89" s="17" t="s">
        <v>949</v>
      </c>
      <c r="C89" s="104" t="s">
        <v>397</v>
      </c>
      <c r="D89" s="21">
        <v>5992</v>
      </c>
      <c r="E89" s="21"/>
      <c r="I89" s="16"/>
      <c r="L89" s="56"/>
      <c r="M89" s="98" t="s">
        <v>34</v>
      </c>
      <c r="N89">
        <f t="shared" si="5"/>
        <v>0</v>
      </c>
      <c r="O89">
        <f t="shared" si="6"/>
        <v>0</v>
      </c>
      <c r="P89" s="56"/>
      <c r="Q89" s="16" t="s">
        <v>12</v>
      </c>
    </row>
    <row r="90" spans="1:17" ht="12.75" customHeight="1">
      <c r="A90" s="21">
        <v>75</v>
      </c>
      <c r="B90" s="17" t="s">
        <v>269</v>
      </c>
      <c r="C90" s="104" t="s">
        <v>12</v>
      </c>
      <c r="D90" s="21">
        <v>5572</v>
      </c>
      <c r="E90" s="21"/>
      <c r="I90" s="56"/>
      <c r="L90" s="56"/>
      <c r="M90" s="98" t="s">
        <v>397</v>
      </c>
      <c r="N90">
        <f t="shared" si="5"/>
        <v>1</v>
      </c>
      <c r="O90" t="str">
        <f t="shared" si="6"/>
        <v>SVK</v>
      </c>
      <c r="P90" s="56"/>
      <c r="Q90" s="16" t="s">
        <v>62</v>
      </c>
    </row>
    <row r="91" spans="1:17" ht="12.75" customHeight="1">
      <c r="A91" s="21">
        <v>76</v>
      </c>
      <c r="B91" t="s">
        <v>266</v>
      </c>
      <c r="C91" s="104" t="s">
        <v>122</v>
      </c>
      <c r="D91" s="21">
        <v>5475</v>
      </c>
      <c r="E91" s="21"/>
      <c r="I91" s="56"/>
      <c r="L91" s="56"/>
      <c r="M91" s="98" t="s">
        <v>397</v>
      </c>
      <c r="N91">
        <f t="shared" si="5"/>
        <v>0</v>
      </c>
      <c r="O91">
        <f t="shared" si="6"/>
        <v>0</v>
      </c>
      <c r="P91" s="56"/>
      <c r="Q91" s="16" t="s">
        <v>312</v>
      </c>
    </row>
    <row r="92" spans="1:17" ht="12.75" customHeight="1">
      <c r="A92" s="21">
        <v>77</v>
      </c>
      <c r="B92" s="48" t="s">
        <v>560</v>
      </c>
      <c r="C92" s="104" t="s">
        <v>78</v>
      </c>
      <c r="D92" s="21">
        <v>5415</v>
      </c>
      <c r="E92" s="21"/>
      <c r="I92" s="56"/>
      <c r="L92" s="56"/>
      <c r="M92" s="98" t="s">
        <v>16</v>
      </c>
      <c r="N92">
        <f t="shared" si="5"/>
        <v>1</v>
      </c>
      <c r="O92" t="str">
        <f t="shared" si="6"/>
        <v>SWE</v>
      </c>
      <c r="P92" s="56"/>
      <c r="Q92" s="16" t="s">
        <v>305</v>
      </c>
    </row>
    <row r="93" spans="1:17" ht="12.75" customHeight="1">
      <c r="A93" s="21">
        <v>78</v>
      </c>
      <c r="B93" t="s">
        <v>811</v>
      </c>
      <c r="C93" s="104" t="s">
        <v>38</v>
      </c>
      <c r="D93" s="21">
        <v>5215</v>
      </c>
      <c r="L93" s="56"/>
      <c r="M93" s="98" t="s">
        <v>16</v>
      </c>
      <c r="N93">
        <f t="shared" si="5"/>
        <v>0</v>
      </c>
      <c r="O93">
        <f t="shared" si="6"/>
        <v>0</v>
      </c>
      <c r="P93" s="56"/>
      <c r="Q93" s="16" t="s">
        <v>34</v>
      </c>
    </row>
    <row r="94" spans="1:17" ht="12.75">
      <c r="A94" s="21">
        <v>79</v>
      </c>
      <c r="B94" t="s">
        <v>238</v>
      </c>
      <c r="C94" s="104" t="s">
        <v>362</v>
      </c>
      <c r="D94" s="21">
        <v>4809</v>
      </c>
      <c r="L94" s="56"/>
      <c r="M94" s="98" t="s">
        <v>16</v>
      </c>
      <c r="N94">
        <f t="shared" si="5"/>
        <v>0</v>
      </c>
      <c r="O94">
        <f t="shared" si="6"/>
        <v>0</v>
      </c>
      <c r="P94" s="56"/>
      <c r="Q94" s="16" t="s">
        <v>397</v>
      </c>
    </row>
    <row r="95" spans="1:17" ht="12.75">
      <c r="A95" s="21">
        <v>80</v>
      </c>
      <c r="B95" t="s">
        <v>805</v>
      </c>
      <c r="C95" s="104" t="s">
        <v>40</v>
      </c>
      <c r="D95" s="21">
        <v>4437</v>
      </c>
      <c r="L95" s="56"/>
      <c r="M95" s="98" t="s">
        <v>360</v>
      </c>
      <c r="N95">
        <f t="shared" si="5"/>
        <v>1</v>
      </c>
      <c r="O95" t="str">
        <f t="shared" si="6"/>
        <v>UKR</v>
      </c>
      <c r="P95" s="56"/>
      <c r="Q95" s="16" t="s">
        <v>16</v>
      </c>
    </row>
    <row r="96" spans="1:17" ht="12.75">
      <c r="A96" s="21">
        <v>81</v>
      </c>
      <c r="B96" t="s">
        <v>551</v>
      </c>
      <c r="C96" s="104" t="s">
        <v>64</v>
      </c>
      <c r="D96" s="21">
        <v>1173</v>
      </c>
      <c r="L96" s="56"/>
      <c r="M96" s="98" t="s">
        <v>360</v>
      </c>
      <c r="N96">
        <f t="shared" si="5"/>
        <v>0</v>
      </c>
      <c r="O96">
        <f t="shared" si="6"/>
        <v>0</v>
      </c>
      <c r="P96" s="56"/>
      <c r="Q96" s="16" t="s">
        <v>360</v>
      </c>
    </row>
    <row r="97" spans="4:12" ht="12.75">
      <c r="D97" s="22"/>
      <c r="L97" s="56"/>
    </row>
    <row r="98" ht="12.75">
      <c r="L98" s="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16" customWidth="1"/>
    <col min="2" max="2" width="28.7109375" style="0" customWidth="1"/>
    <col min="3" max="3" width="5.421875" style="16" bestFit="1" customWidth="1"/>
    <col min="4" max="4" width="7.57421875" style="16" bestFit="1" customWidth="1"/>
    <col min="5" max="5" width="6.57421875" style="16" customWidth="1"/>
    <col min="6" max="7" width="11.421875" style="0" customWidth="1"/>
    <col min="8" max="8" width="15.57421875" style="0" customWidth="1"/>
    <col min="9" max="12" width="11.421875" style="0" customWidth="1"/>
    <col min="13" max="17" width="11.421875" style="0" hidden="1" customWidth="1"/>
  </cols>
  <sheetData>
    <row r="1" spans="1:9" ht="21" customHeight="1">
      <c r="A1" s="32" t="s">
        <v>980</v>
      </c>
      <c r="B1" s="2"/>
      <c r="F1" s="3"/>
      <c r="G1" s="16"/>
      <c r="H1" s="52"/>
      <c r="I1" s="3"/>
    </row>
    <row r="2" spans="1:21" ht="12.75" customHeight="1">
      <c r="A2" s="32" t="s">
        <v>978</v>
      </c>
      <c r="B2" s="2"/>
      <c r="C2" s="26"/>
      <c r="D2" s="26"/>
      <c r="E2" s="26"/>
      <c r="F2" s="107" t="s">
        <v>905</v>
      </c>
      <c r="G2" s="23" t="s">
        <v>983</v>
      </c>
      <c r="H2" s="62" t="s">
        <v>2</v>
      </c>
      <c r="I2" s="63" t="s">
        <v>145</v>
      </c>
      <c r="J2" s="23"/>
      <c r="K2" s="23"/>
      <c r="L2" s="6" t="s">
        <v>977</v>
      </c>
      <c r="N2" s="23"/>
      <c r="O2" s="23"/>
      <c r="P2" s="23"/>
      <c r="Q2" s="23"/>
      <c r="S2" s="106"/>
      <c r="T2" s="106"/>
      <c r="U2" s="106"/>
    </row>
    <row r="3" spans="1:17" ht="12.75" customHeight="1">
      <c r="A3" s="25"/>
      <c r="B3" s="17"/>
      <c r="C3" s="26"/>
      <c r="D3" s="26"/>
      <c r="E3" s="26"/>
      <c r="F3" s="107" t="s">
        <v>906</v>
      </c>
      <c r="G3" s="23" t="s">
        <v>986</v>
      </c>
      <c r="H3" s="62" t="s">
        <v>982</v>
      </c>
      <c r="I3" s="63" t="s">
        <v>985</v>
      </c>
      <c r="J3" s="23"/>
      <c r="K3" s="23"/>
      <c r="L3" s="23"/>
      <c r="M3" t="s">
        <v>930</v>
      </c>
      <c r="N3" s="23"/>
      <c r="O3" s="23"/>
      <c r="P3" s="23"/>
      <c r="Q3" s="23"/>
    </row>
    <row r="4" spans="1:17" ht="12.75" customHeight="1">
      <c r="A4" s="37" t="s">
        <v>981</v>
      </c>
      <c r="B4" s="37"/>
      <c r="C4" s="26">
        <v>96</v>
      </c>
      <c r="D4" s="16" t="s">
        <v>907</v>
      </c>
      <c r="E4"/>
      <c r="F4" s="107" t="s">
        <v>910</v>
      </c>
      <c r="G4" s="23" t="s">
        <v>987</v>
      </c>
      <c r="H4" s="62" t="s">
        <v>150</v>
      </c>
      <c r="I4" s="99" t="s">
        <v>139</v>
      </c>
      <c r="J4" s="23"/>
      <c r="K4" s="23"/>
      <c r="L4" s="23"/>
      <c r="M4" t="s">
        <v>916</v>
      </c>
      <c r="N4" s="23"/>
      <c r="O4" s="23"/>
      <c r="P4" s="23"/>
      <c r="Q4" s="23"/>
    </row>
    <row r="5" spans="1:17" ht="12.75" customHeight="1">
      <c r="A5" s="26"/>
      <c r="B5" s="17"/>
      <c r="C5" s="26">
        <v>20</v>
      </c>
      <c r="D5" s="16" t="s">
        <v>908</v>
      </c>
      <c r="E5"/>
      <c r="F5" s="107" t="s">
        <v>911</v>
      </c>
      <c r="G5" s="23" t="s">
        <v>988</v>
      </c>
      <c r="H5" s="62" t="s">
        <v>984</v>
      </c>
      <c r="I5" s="63" t="s">
        <v>989</v>
      </c>
      <c r="J5" s="23"/>
      <c r="K5" s="23"/>
      <c r="L5" s="23"/>
      <c r="M5" t="s">
        <v>917</v>
      </c>
      <c r="N5" s="23"/>
      <c r="O5" s="23"/>
      <c r="P5" s="23"/>
      <c r="Q5" s="23"/>
    </row>
    <row r="6" spans="1:17" ht="12.75" customHeight="1">
      <c r="A6" s="26"/>
      <c r="B6" s="37"/>
      <c r="C6" s="26">
        <v>8</v>
      </c>
      <c r="D6" s="22" t="s">
        <v>909</v>
      </c>
      <c r="E6" s="93"/>
      <c r="F6" s="107" t="s">
        <v>912</v>
      </c>
      <c r="G6" s="23" t="s">
        <v>990</v>
      </c>
      <c r="H6" s="62" t="s">
        <v>293</v>
      </c>
      <c r="I6" s="63" t="s">
        <v>139</v>
      </c>
      <c r="J6" s="23"/>
      <c r="K6" s="23"/>
      <c r="L6" s="23"/>
      <c r="M6" t="s">
        <v>918</v>
      </c>
      <c r="N6" s="23"/>
      <c r="O6" s="23"/>
      <c r="P6" s="23"/>
      <c r="Q6" s="23"/>
    </row>
    <row r="7" spans="3:17" ht="12.75" customHeight="1">
      <c r="C7" s="16">
        <v>23</v>
      </c>
      <c r="D7" s="16" t="s">
        <v>976</v>
      </c>
      <c r="F7" s="107" t="s">
        <v>913</v>
      </c>
      <c r="G7" s="23" t="s">
        <v>991</v>
      </c>
      <c r="H7" s="62" t="s">
        <v>994</v>
      </c>
      <c r="I7" s="63" t="s">
        <v>996</v>
      </c>
      <c r="J7" s="23"/>
      <c r="K7" s="23"/>
      <c r="L7" s="23"/>
      <c r="M7" t="s">
        <v>919</v>
      </c>
      <c r="N7" s="23"/>
      <c r="O7" s="23"/>
      <c r="P7" s="23"/>
      <c r="Q7" s="23"/>
    </row>
    <row r="8" spans="6:17" ht="12.75" customHeight="1">
      <c r="F8" s="107" t="s">
        <v>914</v>
      </c>
      <c r="G8" s="23" t="s">
        <v>992</v>
      </c>
      <c r="H8" s="62" t="s">
        <v>447</v>
      </c>
      <c r="I8" s="63" t="s">
        <v>139</v>
      </c>
      <c r="J8" s="23"/>
      <c r="K8" s="23"/>
      <c r="L8" s="23"/>
      <c r="M8" t="s">
        <v>920</v>
      </c>
      <c r="N8" s="23"/>
      <c r="O8" s="23"/>
      <c r="P8" s="23"/>
      <c r="Q8" s="23"/>
    </row>
    <row r="9" spans="6:13" ht="12.75" customHeight="1">
      <c r="F9" s="107" t="s">
        <v>925</v>
      </c>
      <c r="G9" s="23" t="s">
        <v>993</v>
      </c>
      <c r="H9" s="62" t="s">
        <v>995</v>
      </c>
      <c r="I9" s="99" t="s">
        <v>997</v>
      </c>
      <c r="J9" s="99"/>
      <c r="M9" t="s">
        <v>921</v>
      </c>
    </row>
    <row r="10" spans="6:13" ht="12.75" customHeight="1">
      <c r="F10" s="17"/>
      <c r="G10" s="25"/>
      <c r="H10" s="55"/>
      <c r="M10" t="s">
        <v>922</v>
      </c>
    </row>
    <row r="11" spans="6:13" ht="12.75" customHeight="1">
      <c r="F11" s="17" t="s">
        <v>589</v>
      </c>
      <c r="G11" s="26"/>
      <c r="H11" s="55"/>
      <c r="M11" t="s">
        <v>923</v>
      </c>
    </row>
    <row r="12" spans="7:13" ht="13.5" customHeight="1">
      <c r="G12" s="16"/>
      <c r="H12" s="36"/>
      <c r="M12" t="s">
        <v>950</v>
      </c>
    </row>
    <row r="13" spans="7:13" ht="12.75" customHeight="1">
      <c r="G13" s="16"/>
      <c r="H13" s="36"/>
      <c r="M13" t="s">
        <v>924</v>
      </c>
    </row>
    <row r="14" spans="6:8" ht="12.75" customHeight="1">
      <c r="F14" s="6"/>
      <c r="G14" s="16"/>
      <c r="H14" s="36"/>
    </row>
    <row r="15" spans="1:12" ht="12.75" customHeight="1">
      <c r="A15" s="38" t="s">
        <v>7</v>
      </c>
      <c r="B15" s="39" t="s">
        <v>8</v>
      </c>
      <c r="C15" s="38" t="s">
        <v>9</v>
      </c>
      <c r="D15" s="5" t="s">
        <v>10</v>
      </c>
      <c r="E15" s="5"/>
      <c r="F15" s="38" t="s">
        <v>902</v>
      </c>
      <c r="G15" s="38" t="s">
        <v>9</v>
      </c>
      <c r="H15" s="5" t="s">
        <v>24</v>
      </c>
      <c r="I15" s="5" t="s">
        <v>539</v>
      </c>
      <c r="J15" s="91" t="s">
        <v>903</v>
      </c>
      <c r="L15" s="57"/>
    </row>
    <row r="16" spans="1:17" ht="12.75" customHeight="1">
      <c r="A16" s="7">
        <v>1</v>
      </c>
      <c r="B16" s="79" t="s">
        <v>694</v>
      </c>
      <c r="C16" s="9" t="s">
        <v>34</v>
      </c>
      <c r="D16" s="21">
        <v>15333</v>
      </c>
      <c r="E16" s="21"/>
      <c r="F16" s="26">
        <v>1</v>
      </c>
      <c r="G16" s="16" t="s">
        <v>305</v>
      </c>
      <c r="H16" s="18">
        <f aca="true" t="shared" si="0" ref="H16:H38">J16/I16/$C$5</f>
        <v>720.85</v>
      </c>
      <c r="I16" s="16">
        <f aca="true" t="shared" si="1" ref="I16:I38">COUNTIF($C$16:$D$150,G16)</f>
        <v>1</v>
      </c>
      <c r="J16" s="105">
        <f aca="true" t="shared" si="2" ref="J16:J38">SUMIF($C$16:$D$146,G16,$D$16:$D$146)</f>
        <v>14417</v>
      </c>
      <c r="K16" s="56"/>
      <c r="L16" s="6"/>
      <c r="M16" s="98" t="s">
        <v>20</v>
      </c>
      <c r="N16">
        <f>IF(M16=M15,0,1)</f>
        <v>1</v>
      </c>
      <c r="O16" t="str">
        <f>IF(N16=1,M16,)</f>
        <v>AUT</v>
      </c>
      <c r="P16" s="36"/>
      <c r="Q16" s="16">
        <v>0</v>
      </c>
    </row>
    <row r="17" spans="1:18" ht="12.75" customHeight="1">
      <c r="A17" s="10">
        <v>2</v>
      </c>
      <c r="B17" s="123" t="s">
        <v>698</v>
      </c>
      <c r="C17" s="65" t="s">
        <v>30</v>
      </c>
      <c r="D17" s="21">
        <v>15141</v>
      </c>
      <c r="E17" s="21"/>
      <c r="F17" s="26">
        <v>2</v>
      </c>
      <c r="G17" s="16" t="s">
        <v>34</v>
      </c>
      <c r="H17" s="18">
        <f t="shared" si="0"/>
        <v>601.7</v>
      </c>
      <c r="I17" s="16">
        <f t="shared" si="1"/>
        <v>6</v>
      </c>
      <c r="J17" s="105">
        <f t="shared" si="2"/>
        <v>72204</v>
      </c>
      <c r="K17" s="56"/>
      <c r="L17" s="6"/>
      <c r="M17" s="98" t="s">
        <v>20</v>
      </c>
      <c r="N17">
        <f aca="true" t="shared" si="3" ref="N17:N80">IF(M17=M16,0,1)</f>
        <v>0</v>
      </c>
      <c r="O17">
        <f aca="true" t="shared" si="4" ref="O17:O80">IF(N17=1,M17,)</f>
        <v>0</v>
      </c>
      <c r="P17" s="6"/>
      <c r="Q17" s="16">
        <v>0</v>
      </c>
      <c r="R17" s="6"/>
    </row>
    <row r="18" spans="1:17" ht="12.75" customHeight="1">
      <c r="A18" s="13">
        <v>3</v>
      </c>
      <c r="B18" s="124" t="s">
        <v>757</v>
      </c>
      <c r="C18" s="66" t="s">
        <v>305</v>
      </c>
      <c r="D18" s="21">
        <v>14417</v>
      </c>
      <c r="E18" s="21"/>
      <c r="F18" s="26">
        <v>3</v>
      </c>
      <c r="G18" s="16" t="s">
        <v>20</v>
      </c>
      <c r="H18" s="18">
        <f t="shared" si="0"/>
        <v>601.3666666666667</v>
      </c>
      <c r="I18" s="16">
        <f t="shared" si="1"/>
        <v>6</v>
      </c>
      <c r="J18" s="105">
        <f t="shared" si="2"/>
        <v>72164</v>
      </c>
      <c r="K18" s="56"/>
      <c r="L18" s="6"/>
      <c r="M18" s="98" t="s">
        <v>20</v>
      </c>
      <c r="N18">
        <f t="shared" si="3"/>
        <v>0</v>
      </c>
      <c r="O18">
        <f t="shared" si="4"/>
        <v>0</v>
      </c>
      <c r="P18" s="6"/>
      <c r="Q18" s="16">
        <v>0</v>
      </c>
    </row>
    <row r="19" spans="1:17" ht="12.75" customHeight="1">
      <c r="A19" s="21">
        <v>4</v>
      </c>
      <c r="B19" s="129" t="s">
        <v>161</v>
      </c>
      <c r="C19" s="104" t="s">
        <v>30</v>
      </c>
      <c r="D19" s="21">
        <v>14137</v>
      </c>
      <c r="E19" s="21"/>
      <c r="F19" s="26">
        <v>4</v>
      </c>
      <c r="G19" s="16" t="s">
        <v>310</v>
      </c>
      <c r="H19" s="18">
        <f t="shared" si="0"/>
        <v>581.2277777777778</v>
      </c>
      <c r="I19" s="16">
        <f t="shared" si="1"/>
        <v>9</v>
      </c>
      <c r="J19" s="105">
        <f t="shared" si="2"/>
        <v>104621</v>
      </c>
      <c r="K19" s="56"/>
      <c r="L19" s="6"/>
      <c r="M19" s="98" t="s">
        <v>20</v>
      </c>
      <c r="N19">
        <f t="shared" si="3"/>
        <v>0</v>
      </c>
      <c r="O19">
        <f t="shared" si="4"/>
        <v>0</v>
      </c>
      <c r="P19" s="36"/>
      <c r="Q19" s="16">
        <v>0</v>
      </c>
    </row>
    <row r="20" spans="1:18" ht="12.75" customHeight="1">
      <c r="A20" s="21">
        <v>5</v>
      </c>
      <c r="B20" s="129" t="s">
        <v>752</v>
      </c>
      <c r="C20" s="104" t="s">
        <v>310</v>
      </c>
      <c r="D20" s="21">
        <v>13556</v>
      </c>
      <c r="E20" s="21"/>
      <c r="F20" s="26">
        <v>5</v>
      </c>
      <c r="G20" s="16" t="s">
        <v>30</v>
      </c>
      <c r="H20" s="18">
        <f t="shared" si="0"/>
        <v>565.31875</v>
      </c>
      <c r="I20" s="16">
        <f t="shared" si="1"/>
        <v>8</v>
      </c>
      <c r="J20" s="105">
        <f t="shared" si="2"/>
        <v>90451</v>
      </c>
      <c r="K20" s="56"/>
      <c r="L20" s="6"/>
      <c r="M20" s="98" t="s">
        <v>20</v>
      </c>
      <c r="N20">
        <f t="shared" si="3"/>
        <v>0</v>
      </c>
      <c r="O20">
        <f t="shared" si="4"/>
        <v>0</v>
      </c>
      <c r="P20" s="6"/>
      <c r="Q20" s="16">
        <v>0</v>
      </c>
      <c r="R20" s="6"/>
    </row>
    <row r="21" spans="1:17" ht="12.75" customHeight="1">
      <c r="A21" s="21">
        <v>6</v>
      </c>
      <c r="B21" s="129" t="s">
        <v>688</v>
      </c>
      <c r="C21" s="104" t="s">
        <v>69</v>
      </c>
      <c r="D21" s="21">
        <v>13342</v>
      </c>
      <c r="E21" s="21"/>
      <c r="F21" s="26">
        <v>6</v>
      </c>
      <c r="G21" s="94" t="s">
        <v>362</v>
      </c>
      <c r="H21" s="18">
        <f t="shared" si="0"/>
        <v>564.5</v>
      </c>
      <c r="I21" s="16">
        <f t="shared" si="1"/>
        <v>1</v>
      </c>
      <c r="J21" s="105">
        <f t="shared" si="2"/>
        <v>11290</v>
      </c>
      <c r="K21" s="56"/>
      <c r="L21" s="6"/>
      <c r="M21" s="98" t="s">
        <v>20</v>
      </c>
      <c r="N21">
        <f t="shared" si="3"/>
        <v>0</v>
      </c>
      <c r="O21">
        <f t="shared" si="4"/>
        <v>0</v>
      </c>
      <c r="P21" s="36"/>
      <c r="Q21" s="16">
        <v>0</v>
      </c>
    </row>
    <row r="22" spans="1:17" ht="12.75" customHeight="1">
      <c r="A22" s="21">
        <v>7</v>
      </c>
      <c r="B22" s="129" t="s">
        <v>939</v>
      </c>
      <c r="C22" s="104" t="s">
        <v>30</v>
      </c>
      <c r="D22" s="21">
        <v>13338</v>
      </c>
      <c r="E22" s="21"/>
      <c r="F22" s="26">
        <v>7</v>
      </c>
      <c r="G22" s="16" t="s">
        <v>16</v>
      </c>
      <c r="H22" s="18">
        <f t="shared" si="0"/>
        <v>557.25</v>
      </c>
      <c r="I22" s="16">
        <f t="shared" si="1"/>
        <v>2</v>
      </c>
      <c r="J22" s="105">
        <f t="shared" si="2"/>
        <v>22290</v>
      </c>
      <c r="K22" s="56"/>
      <c r="L22" s="6"/>
      <c r="M22" s="98" t="s">
        <v>36</v>
      </c>
      <c r="N22">
        <f t="shared" si="3"/>
        <v>1</v>
      </c>
      <c r="O22" t="str">
        <f t="shared" si="4"/>
        <v>BEL</v>
      </c>
      <c r="P22" s="36"/>
      <c r="Q22" s="16">
        <v>0</v>
      </c>
    </row>
    <row r="23" spans="1:17" ht="12.75" customHeight="1">
      <c r="A23" s="21">
        <v>8</v>
      </c>
      <c r="B23" s="129" t="s">
        <v>741</v>
      </c>
      <c r="C23" s="104" t="s">
        <v>312</v>
      </c>
      <c r="D23" s="21">
        <v>12982</v>
      </c>
      <c r="E23" s="21"/>
      <c r="F23" s="26">
        <v>8</v>
      </c>
      <c r="G23" s="16" t="s">
        <v>312</v>
      </c>
      <c r="H23" s="18">
        <f t="shared" si="0"/>
        <v>530.5071428571429</v>
      </c>
      <c r="I23" s="16">
        <f t="shared" si="1"/>
        <v>7</v>
      </c>
      <c r="J23" s="105">
        <f t="shared" si="2"/>
        <v>74271</v>
      </c>
      <c r="K23" s="56"/>
      <c r="L23" s="6"/>
      <c r="M23" s="98" t="s">
        <v>36</v>
      </c>
      <c r="N23">
        <f t="shared" si="3"/>
        <v>0</v>
      </c>
      <c r="O23">
        <f t="shared" si="4"/>
        <v>0</v>
      </c>
      <c r="P23" s="6"/>
      <c r="Q23" s="16">
        <v>0</v>
      </c>
    </row>
    <row r="24" spans="1:17" ht="12.75" customHeight="1">
      <c r="A24" s="21">
        <v>9</v>
      </c>
      <c r="B24" s="129" t="s">
        <v>743</v>
      </c>
      <c r="C24" s="104" t="s">
        <v>36</v>
      </c>
      <c r="D24" s="21">
        <v>12949</v>
      </c>
      <c r="E24" s="21"/>
      <c r="F24" s="26">
        <v>9</v>
      </c>
      <c r="G24" s="16" t="s">
        <v>209</v>
      </c>
      <c r="H24" s="18">
        <f t="shared" si="0"/>
        <v>530.5</v>
      </c>
      <c r="I24" s="16">
        <f t="shared" si="1"/>
        <v>4</v>
      </c>
      <c r="J24" s="105">
        <f t="shared" si="2"/>
        <v>42440</v>
      </c>
      <c r="K24" s="56"/>
      <c r="L24" s="6"/>
      <c r="M24" s="98" t="s">
        <v>36</v>
      </c>
      <c r="N24">
        <f t="shared" si="3"/>
        <v>0</v>
      </c>
      <c r="O24">
        <f t="shared" si="4"/>
        <v>0</v>
      </c>
      <c r="P24" s="36"/>
      <c r="Q24" s="16">
        <v>0</v>
      </c>
    </row>
    <row r="25" spans="1:17" ht="12.75" customHeight="1">
      <c r="A25" s="21">
        <v>10</v>
      </c>
      <c r="B25" s="129" t="s">
        <v>507</v>
      </c>
      <c r="C25" s="104" t="s">
        <v>310</v>
      </c>
      <c r="D25" s="21">
        <v>12900</v>
      </c>
      <c r="E25" s="21"/>
      <c r="F25" s="26">
        <v>10</v>
      </c>
      <c r="G25" s="16" t="s">
        <v>12</v>
      </c>
      <c r="H25" s="18">
        <f t="shared" si="0"/>
        <v>507.725</v>
      </c>
      <c r="I25" s="16">
        <f t="shared" si="1"/>
        <v>4</v>
      </c>
      <c r="J25" s="105">
        <f t="shared" si="2"/>
        <v>40618</v>
      </c>
      <c r="K25" s="56"/>
      <c r="L25" s="6"/>
      <c r="M25" s="98" t="s">
        <v>36</v>
      </c>
      <c r="N25">
        <f t="shared" si="3"/>
        <v>0</v>
      </c>
      <c r="O25">
        <f t="shared" si="4"/>
        <v>0</v>
      </c>
      <c r="P25" s="36"/>
      <c r="Q25" s="16">
        <v>0</v>
      </c>
    </row>
    <row r="26" spans="1:17" ht="12.75" customHeight="1">
      <c r="A26" s="21">
        <v>11</v>
      </c>
      <c r="B26" s="129" t="s">
        <v>934</v>
      </c>
      <c r="C26" s="104" t="s">
        <v>312</v>
      </c>
      <c r="D26" s="21">
        <v>12865</v>
      </c>
      <c r="E26" s="21"/>
      <c r="F26" s="26">
        <v>11</v>
      </c>
      <c r="G26" s="16" t="s">
        <v>18</v>
      </c>
      <c r="H26" s="18">
        <f t="shared" si="0"/>
        <v>507</v>
      </c>
      <c r="I26" s="16">
        <f t="shared" si="1"/>
        <v>4</v>
      </c>
      <c r="J26" s="105">
        <f t="shared" si="2"/>
        <v>40560</v>
      </c>
      <c r="K26" s="56"/>
      <c r="L26" s="6"/>
      <c r="M26" t="s">
        <v>36</v>
      </c>
      <c r="N26">
        <f t="shared" si="3"/>
        <v>0</v>
      </c>
      <c r="O26">
        <f t="shared" si="4"/>
        <v>0</v>
      </c>
      <c r="P26" s="36"/>
      <c r="Q26" s="94">
        <v>0</v>
      </c>
    </row>
    <row r="27" spans="1:17" ht="12.75" customHeight="1">
      <c r="A27" s="21">
        <v>12</v>
      </c>
      <c r="B27" s="129" t="s">
        <v>800</v>
      </c>
      <c r="C27" s="104" t="s">
        <v>20</v>
      </c>
      <c r="D27" s="21">
        <v>12805</v>
      </c>
      <c r="E27" s="21"/>
      <c r="F27" s="26">
        <v>12</v>
      </c>
      <c r="G27" s="16" t="s">
        <v>395</v>
      </c>
      <c r="H27" s="18">
        <f t="shared" si="0"/>
        <v>502.75</v>
      </c>
      <c r="I27" s="16">
        <f t="shared" si="1"/>
        <v>1</v>
      </c>
      <c r="J27" s="105">
        <f t="shared" si="2"/>
        <v>10055</v>
      </c>
      <c r="K27" s="56"/>
      <c r="L27" s="6"/>
      <c r="M27" s="98" t="s">
        <v>362</v>
      </c>
      <c r="N27">
        <f t="shared" si="3"/>
        <v>1</v>
      </c>
      <c r="O27" t="str">
        <f t="shared" si="4"/>
        <v>CRO</v>
      </c>
      <c r="P27" s="36"/>
      <c r="Q27" s="94">
        <v>0</v>
      </c>
    </row>
    <row r="28" spans="1:17" ht="12.75" customHeight="1">
      <c r="A28" s="21">
        <v>13</v>
      </c>
      <c r="B28" s="129" t="s">
        <v>708</v>
      </c>
      <c r="C28" s="104" t="s">
        <v>20</v>
      </c>
      <c r="D28" s="21">
        <v>12804</v>
      </c>
      <c r="E28" s="21"/>
      <c r="F28" s="26">
        <v>13</v>
      </c>
      <c r="G28" s="16" t="s">
        <v>64</v>
      </c>
      <c r="H28" s="18">
        <f t="shared" si="0"/>
        <v>485.6375</v>
      </c>
      <c r="I28" s="16">
        <f t="shared" si="1"/>
        <v>4</v>
      </c>
      <c r="J28" s="105">
        <f t="shared" si="2"/>
        <v>38851</v>
      </c>
      <c r="K28" s="56"/>
      <c r="L28" s="6"/>
      <c r="M28" t="s">
        <v>209</v>
      </c>
      <c r="N28">
        <f t="shared" si="3"/>
        <v>1</v>
      </c>
      <c r="O28" t="str">
        <f t="shared" si="4"/>
        <v>CZE</v>
      </c>
      <c r="P28" s="36"/>
      <c r="Q28" s="94">
        <v>0</v>
      </c>
    </row>
    <row r="29" spans="1:17" ht="12.75" customHeight="1">
      <c r="A29" s="21">
        <v>14</v>
      </c>
      <c r="B29" s="129" t="s">
        <v>972</v>
      </c>
      <c r="C29" s="104" t="s">
        <v>30</v>
      </c>
      <c r="D29" s="21">
        <v>12761</v>
      </c>
      <c r="E29" s="21"/>
      <c r="F29" s="26">
        <v>14</v>
      </c>
      <c r="G29" s="16" t="s">
        <v>23</v>
      </c>
      <c r="H29" s="18">
        <f t="shared" si="0"/>
        <v>464.43125</v>
      </c>
      <c r="I29" s="16">
        <f t="shared" si="1"/>
        <v>8</v>
      </c>
      <c r="J29" s="105">
        <f t="shared" si="2"/>
        <v>74309</v>
      </c>
      <c r="K29" s="56"/>
      <c r="L29" s="6"/>
      <c r="M29" s="98" t="s">
        <v>209</v>
      </c>
      <c r="N29">
        <f t="shared" si="3"/>
        <v>0</v>
      </c>
      <c r="O29">
        <f t="shared" si="4"/>
        <v>0</v>
      </c>
      <c r="P29" s="36"/>
      <c r="Q29" s="94">
        <v>0</v>
      </c>
    </row>
    <row r="30" spans="1:17" ht="12.75" customHeight="1">
      <c r="A30" s="21">
        <v>15</v>
      </c>
      <c r="B30" s="129" t="s">
        <v>806</v>
      </c>
      <c r="C30" s="104" t="s">
        <v>34</v>
      </c>
      <c r="D30" s="21">
        <v>12543</v>
      </c>
      <c r="E30" s="21"/>
      <c r="F30" s="26">
        <v>15</v>
      </c>
      <c r="G30" s="94" t="s">
        <v>69</v>
      </c>
      <c r="H30" s="18">
        <f t="shared" si="0"/>
        <v>463.1625</v>
      </c>
      <c r="I30" s="16">
        <f t="shared" si="1"/>
        <v>4</v>
      </c>
      <c r="J30" s="105">
        <f t="shared" si="2"/>
        <v>37053</v>
      </c>
      <c r="K30" s="56"/>
      <c r="L30" s="6"/>
      <c r="M30" s="98" t="s">
        <v>209</v>
      </c>
      <c r="N30">
        <f t="shared" si="3"/>
        <v>0</v>
      </c>
      <c r="O30">
        <f t="shared" si="4"/>
        <v>0</v>
      </c>
      <c r="P30" s="36"/>
      <c r="Q30" s="94">
        <v>0</v>
      </c>
    </row>
    <row r="31" spans="1:17" ht="12.75" customHeight="1">
      <c r="A31" s="21">
        <v>16</v>
      </c>
      <c r="B31" s="129" t="s">
        <v>937</v>
      </c>
      <c r="C31" s="104" t="s">
        <v>310</v>
      </c>
      <c r="D31" s="21">
        <v>12516</v>
      </c>
      <c r="E31" s="21"/>
      <c r="F31" s="26">
        <v>16</v>
      </c>
      <c r="G31" s="16" t="s">
        <v>36</v>
      </c>
      <c r="H31" s="18">
        <f t="shared" si="0"/>
        <v>461.4</v>
      </c>
      <c r="I31" s="16">
        <f t="shared" si="1"/>
        <v>5</v>
      </c>
      <c r="J31" s="105">
        <f t="shared" si="2"/>
        <v>46140</v>
      </c>
      <c r="K31" s="56"/>
      <c r="L31" s="6"/>
      <c r="M31" s="98" t="s">
        <v>209</v>
      </c>
      <c r="N31">
        <f t="shared" si="3"/>
        <v>0</v>
      </c>
      <c r="O31">
        <f t="shared" si="4"/>
        <v>0</v>
      </c>
      <c r="P31" s="36"/>
      <c r="Q31" s="94">
        <v>0</v>
      </c>
    </row>
    <row r="32" spans="1:17" ht="12.75" customHeight="1">
      <c r="A32" s="21">
        <v>17</v>
      </c>
      <c r="B32" s="129" t="s">
        <v>998</v>
      </c>
      <c r="C32" s="104" t="s">
        <v>209</v>
      </c>
      <c r="D32" s="21">
        <v>12341</v>
      </c>
      <c r="E32" s="21"/>
      <c r="F32" s="26">
        <v>17</v>
      </c>
      <c r="G32" s="16" t="s">
        <v>62</v>
      </c>
      <c r="H32" s="18">
        <f t="shared" si="0"/>
        <v>442.7666666666667</v>
      </c>
      <c r="I32" s="16">
        <f t="shared" si="1"/>
        <v>6</v>
      </c>
      <c r="J32" s="105">
        <f t="shared" si="2"/>
        <v>53132</v>
      </c>
      <c r="K32" s="56"/>
      <c r="L32" s="6"/>
      <c r="M32" s="98" t="s">
        <v>40</v>
      </c>
      <c r="N32">
        <f t="shared" si="3"/>
        <v>1</v>
      </c>
      <c r="O32" t="str">
        <f t="shared" si="4"/>
        <v>DEN</v>
      </c>
      <c r="P32" s="36"/>
      <c r="Q32" s="94">
        <v>0</v>
      </c>
    </row>
    <row r="33" spans="1:17" ht="12.75" customHeight="1">
      <c r="A33" s="21">
        <v>18</v>
      </c>
      <c r="B33" s="129" t="s">
        <v>744</v>
      </c>
      <c r="C33" s="104" t="s">
        <v>20</v>
      </c>
      <c r="D33" s="21">
        <v>12339</v>
      </c>
      <c r="E33" s="21"/>
      <c r="F33" s="26">
        <v>18</v>
      </c>
      <c r="G33" s="16" t="s">
        <v>360</v>
      </c>
      <c r="H33" s="18">
        <f t="shared" si="0"/>
        <v>440.175</v>
      </c>
      <c r="I33" s="16">
        <f t="shared" si="1"/>
        <v>2</v>
      </c>
      <c r="J33" s="105">
        <f t="shared" si="2"/>
        <v>17607</v>
      </c>
      <c r="K33" s="56"/>
      <c r="L33" s="6"/>
      <c r="M33" s="98" t="s">
        <v>40</v>
      </c>
      <c r="N33">
        <f t="shared" si="3"/>
        <v>0</v>
      </c>
      <c r="O33">
        <f t="shared" si="4"/>
        <v>0</v>
      </c>
      <c r="P33" s="36"/>
      <c r="Q33" s="94">
        <v>0</v>
      </c>
    </row>
    <row r="34" spans="1:17" ht="12.75" customHeight="1">
      <c r="A34" s="21">
        <v>19</v>
      </c>
      <c r="B34" s="129" t="s">
        <v>746</v>
      </c>
      <c r="C34" s="104" t="s">
        <v>12</v>
      </c>
      <c r="D34" s="21">
        <v>12080</v>
      </c>
      <c r="E34" s="21"/>
      <c r="F34" s="26">
        <v>19</v>
      </c>
      <c r="G34" s="16" t="s">
        <v>122</v>
      </c>
      <c r="H34" s="18">
        <f t="shared" si="0"/>
        <v>418.4125</v>
      </c>
      <c r="I34" s="16">
        <f t="shared" si="1"/>
        <v>4</v>
      </c>
      <c r="J34" s="105">
        <f t="shared" si="2"/>
        <v>33473</v>
      </c>
      <c r="K34" s="56"/>
      <c r="L34" s="6"/>
      <c r="M34" s="98" t="s">
        <v>40</v>
      </c>
      <c r="N34">
        <f t="shared" si="3"/>
        <v>0</v>
      </c>
      <c r="O34">
        <f t="shared" si="4"/>
        <v>0</v>
      </c>
      <c r="P34" s="36"/>
      <c r="Q34" s="16">
        <v>0</v>
      </c>
    </row>
    <row r="35" spans="1:17" ht="12.75" customHeight="1">
      <c r="A35" s="21">
        <v>20</v>
      </c>
      <c r="B35" s="129" t="s">
        <v>797</v>
      </c>
      <c r="C35" s="104" t="s">
        <v>310</v>
      </c>
      <c r="D35" s="21">
        <v>11998</v>
      </c>
      <c r="E35" s="21"/>
      <c r="F35" s="26">
        <v>20</v>
      </c>
      <c r="G35" s="16" t="s">
        <v>40</v>
      </c>
      <c r="H35" s="18">
        <f t="shared" si="0"/>
        <v>408.775</v>
      </c>
      <c r="I35" s="16">
        <f t="shared" si="1"/>
        <v>4</v>
      </c>
      <c r="J35" s="105">
        <f t="shared" si="2"/>
        <v>32702</v>
      </c>
      <c r="K35" s="56"/>
      <c r="L35" s="6"/>
      <c r="M35" t="s">
        <v>40</v>
      </c>
      <c r="N35">
        <f t="shared" si="3"/>
        <v>0</v>
      </c>
      <c r="O35">
        <f t="shared" si="4"/>
        <v>0</v>
      </c>
      <c r="P35" s="36"/>
      <c r="Q35" s="16">
        <v>0</v>
      </c>
    </row>
    <row r="36" spans="1:17" ht="12.75" customHeight="1">
      <c r="A36" s="21">
        <v>21</v>
      </c>
      <c r="B36" s="129" t="s">
        <v>936</v>
      </c>
      <c r="C36" s="104" t="s">
        <v>34</v>
      </c>
      <c r="D36" s="21">
        <v>11998</v>
      </c>
      <c r="E36" s="21"/>
      <c r="F36" s="26">
        <v>21</v>
      </c>
      <c r="G36" s="16" t="s">
        <v>38</v>
      </c>
      <c r="H36" s="18">
        <f t="shared" si="0"/>
        <v>372.1</v>
      </c>
      <c r="I36" s="16">
        <f t="shared" si="1"/>
        <v>1</v>
      </c>
      <c r="J36" s="105">
        <f t="shared" si="2"/>
        <v>7442</v>
      </c>
      <c r="K36" s="56"/>
      <c r="L36" s="6"/>
      <c r="M36" s="98" t="s">
        <v>69</v>
      </c>
      <c r="N36">
        <f t="shared" si="3"/>
        <v>1</v>
      </c>
      <c r="O36" t="str">
        <f t="shared" si="4"/>
        <v>ESP</v>
      </c>
      <c r="P36" s="36"/>
      <c r="Q36" s="16">
        <v>0</v>
      </c>
    </row>
    <row r="37" spans="1:17" ht="12.75" customHeight="1">
      <c r="A37" s="21">
        <v>22</v>
      </c>
      <c r="B37" s="129" t="s">
        <v>999</v>
      </c>
      <c r="C37" s="104" t="s">
        <v>310</v>
      </c>
      <c r="D37" s="21">
        <v>11960</v>
      </c>
      <c r="E37" s="21"/>
      <c r="F37" s="26">
        <v>22</v>
      </c>
      <c r="G37" s="94" t="s">
        <v>78</v>
      </c>
      <c r="H37" s="18">
        <f t="shared" si="0"/>
        <v>356.05</v>
      </c>
      <c r="I37" s="16">
        <f t="shared" si="1"/>
        <v>4</v>
      </c>
      <c r="J37" s="105">
        <f t="shared" si="2"/>
        <v>28484</v>
      </c>
      <c r="K37" s="56"/>
      <c r="L37" s="6"/>
      <c r="M37" s="98" t="s">
        <v>69</v>
      </c>
      <c r="N37">
        <f t="shared" si="3"/>
        <v>0</v>
      </c>
      <c r="O37">
        <f t="shared" si="4"/>
        <v>0</v>
      </c>
      <c r="P37" s="36"/>
      <c r="Q37" s="16">
        <v>0</v>
      </c>
    </row>
    <row r="38" spans="1:17" ht="12.75" customHeight="1">
      <c r="A38" s="21">
        <v>23</v>
      </c>
      <c r="B38" s="129" t="s">
        <v>1000</v>
      </c>
      <c r="C38" s="104" t="s">
        <v>20</v>
      </c>
      <c r="D38" s="21">
        <v>11922</v>
      </c>
      <c r="E38" s="21"/>
      <c r="F38" s="26">
        <v>23</v>
      </c>
      <c r="G38" s="16" t="s">
        <v>504</v>
      </c>
      <c r="H38" s="18">
        <f t="shared" si="0"/>
        <v>306.4</v>
      </c>
      <c r="I38" s="16">
        <f t="shared" si="1"/>
        <v>1</v>
      </c>
      <c r="J38" s="105">
        <f t="shared" si="2"/>
        <v>6128</v>
      </c>
      <c r="M38" s="98" t="s">
        <v>69</v>
      </c>
      <c r="N38">
        <f t="shared" si="3"/>
        <v>0</v>
      </c>
      <c r="O38">
        <f t="shared" si="4"/>
        <v>0</v>
      </c>
      <c r="Q38" s="16">
        <v>0</v>
      </c>
    </row>
    <row r="39" spans="1:20" ht="12.75" customHeight="1">
      <c r="A39" s="21">
        <v>24</v>
      </c>
      <c r="B39" s="129" t="s">
        <v>1001</v>
      </c>
      <c r="C39" s="104" t="s">
        <v>20</v>
      </c>
      <c r="D39" s="21">
        <v>11914</v>
      </c>
      <c r="E39" s="21"/>
      <c r="F39" s="26"/>
      <c r="G39" s="16"/>
      <c r="H39" s="18"/>
      <c r="I39" s="16"/>
      <c r="J39" s="105"/>
      <c r="K39" s="16"/>
      <c r="L39" s="16"/>
      <c r="M39" t="s">
        <v>69</v>
      </c>
      <c r="N39">
        <f t="shared" si="3"/>
        <v>0</v>
      </c>
      <c r="O39">
        <f t="shared" si="4"/>
        <v>0</v>
      </c>
      <c r="P39" s="56"/>
      <c r="Q39" s="16">
        <v>0</v>
      </c>
      <c r="T39" s="16"/>
    </row>
    <row r="40" spans="1:20" ht="12.75" customHeight="1">
      <c r="A40" s="21">
        <v>25</v>
      </c>
      <c r="B40" s="129" t="s">
        <v>809</v>
      </c>
      <c r="C40" s="104" t="s">
        <v>34</v>
      </c>
      <c r="D40" s="21">
        <v>11775</v>
      </c>
      <c r="E40" s="21"/>
      <c r="F40" s="26"/>
      <c r="G40" s="16"/>
      <c r="H40" s="18"/>
      <c r="I40" s="16"/>
      <c r="J40" s="92"/>
      <c r="L40" s="16"/>
      <c r="M40" t="s">
        <v>38</v>
      </c>
      <c r="N40">
        <f t="shared" si="3"/>
        <v>1</v>
      </c>
      <c r="O40" t="str">
        <f t="shared" si="4"/>
        <v>FIN</v>
      </c>
      <c r="P40" s="56"/>
      <c r="Q40" s="16">
        <v>0</v>
      </c>
      <c r="T40" s="16"/>
    </row>
    <row r="41" spans="1:20" ht="12.75" customHeight="1">
      <c r="A41" s="21">
        <v>26</v>
      </c>
      <c r="B41" s="129" t="s">
        <v>686</v>
      </c>
      <c r="C41" s="104" t="s">
        <v>16</v>
      </c>
      <c r="D41" s="21">
        <v>11714</v>
      </c>
      <c r="E41" s="21"/>
      <c r="F41" s="26"/>
      <c r="G41" s="16"/>
      <c r="H41" s="18"/>
      <c r="I41" s="16"/>
      <c r="J41" s="92"/>
      <c r="L41" s="56"/>
      <c r="M41" s="98" t="s">
        <v>18</v>
      </c>
      <c r="N41">
        <f t="shared" si="3"/>
        <v>1</v>
      </c>
      <c r="O41" t="str">
        <f t="shared" si="4"/>
        <v>FRA</v>
      </c>
      <c r="P41" s="56"/>
      <c r="Q41" s="16">
        <v>0</v>
      </c>
      <c r="T41" s="16"/>
    </row>
    <row r="42" spans="1:20" ht="12.75" customHeight="1">
      <c r="A42" s="21">
        <v>27</v>
      </c>
      <c r="B42" s="129" t="s">
        <v>1002</v>
      </c>
      <c r="C42" s="104" t="s">
        <v>362</v>
      </c>
      <c r="D42" s="21">
        <v>11290</v>
      </c>
      <c r="E42" s="21"/>
      <c r="F42" s="26"/>
      <c r="G42" s="16"/>
      <c r="H42" s="18"/>
      <c r="I42" s="16"/>
      <c r="J42" s="92"/>
      <c r="L42" s="56"/>
      <c r="M42" s="98" t="s">
        <v>18</v>
      </c>
      <c r="N42">
        <f t="shared" si="3"/>
        <v>0</v>
      </c>
      <c r="O42">
        <f t="shared" si="4"/>
        <v>0</v>
      </c>
      <c r="P42" s="56"/>
      <c r="Q42" s="16">
        <v>0</v>
      </c>
      <c r="T42" s="16"/>
    </row>
    <row r="43" spans="1:20" ht="12.75" customHeight="1">
      <c r="A43" s="21">
        <v>28</v>
      </c>
      <c r="B43" s="129" t="s">
        <v>1003</v>
      </c>
      <c r="C43" s="104" t="s">
        <v>312</v>
      </c>
      <c r="D43" s="21">
        <v>11212</v>
      </c>
      <c r="E43" s="21"/>
      <c r="F43" s="26"/>
      <c r="G43" s="16"/>
      <c r="H43" s="18"/>
      <c r="I43" s="16"/>
      <c r="J43" s="92"/>
      <c r="L43" s="56"/>
      <c r="M43" s="98" t="s">
        <v>18</v>
      </c>
      <c r="N43">
        <f t="shared" si="3"/>
        <v>0</v>
      </c>
      <c r="O43">
        <f t="shared" si="4"/>
        <v>0</v>
      </c>
      <c r="P43" s="56"/>
      <c r="Q43" s="16">
        <v>0</v>
      </c>
      <c r="T43" s="16"/>
    </row>
    <row r="44" spans="1:20" ht="12.75" customHeight="1">
      <c r="A44" s="21">
        <v>29</v>
      </c>
      <c r="B44" s="129" t="s">
        <v>90</v>
      </c>
      <c r="C44" s="104" t="s">
        <v>23</v>
      </c>
      <c r="D44" s="21">
        <v>11209</v>
      </c>
      <c r="E44" s="21"/>
      <c r="F44" s="26"/>
      <c r="G44" s="16"/>
      <c r="H44" s="18"/>
      <c r="I44" s="16"/>
      <c r="J44" s="92"/>
      <c r="L44" s="45"/>
      <c r="M44" s="98" t="s">
        <v>18</v>
      </c>
      <c r="N44">
        <f t="shared" si="3"/>
        <v>0</v>
      </c>
      <c r="O44">
        <f t="shared" si="4"/>
        <v>0</v>
      </c>
      <c r="P44" s="56"/>
      <c r="Q44" s="16">
        <v>0</v>
      </c>
      <c r="T44" s="16"/>
    </row>
    <row r="45" spans="1:20" ht="12.75" customHeight="1">
      <c r="A45" s="21">
        <v>30</v>
      </c>
      <c r="B45" s="129" t="s">
        <v>419</v>
      </c>
      <c r="C45" s="104" t="s">
        <v>69</v>
      </c>
      <c r="D45" s="21">
        <v>11118</v>
      </c>
      <c r="E45" s="21"/>
      <c r="F45" s="26"/>
      <c r="G45" s="16"/>
      <c r="H45" s="18"/>
      <c r="I45" s="16"/>
      <c r="J45" s="92"/>
      <c r="L45" s="56"/>
      <c r="M45" s="98" t="s">
        <v>23</v>
      </c>
      <c r="N45">
        <f t="shared" si="3"/>
        <v>1</v>
      </c>
      <c r="O45" t="str">
        <f t="shared" si="4"/>
        <v>GBR</v>
      </c>
      <c r="P45" s="56"/>
      <c r="Q45" s="16">
        <v>0</v>
      </c>
      <c r="T45" s="16"/>
    </row>
    <row r="46" spans="1:20" ht="12.75" customHeight="1">
      <c r="A46" s="21">
        <v>31</v>
      </c>
      <c r="B46" s="129" t="s">
        <v>274</v>
      </c>
      <c r="C46" s="104" t="s">
        <v>18</v>
      </c>
      <c r="D46" s="21">
        <v>11112</v>
      </c>
      <c r="E46" s="21"/>
      <c r="F46" s="26"/>
      <c r="G46" s="16"/>
      <c r="H46" s="18"/>
      <c r="I46" s="16"/>
      <c r="J46" s="92"/>
      <c r="L46" s="56"/>
      <c r="M46" s="98" t="s">
        <v>23</v>
      </c>
      <c r="N46">
        <f t="shared" si="3"/>
        <v>0</v>
      </c>
      <c r="O46">
        <f t="shared" si="4"/>
        <v>0</v>
      </c>
      <c r="P46" s="56"/>
      <c r="Q46" s="16">
        <v>0</v>
      </c>
      <c r="T46" s="16"/>
    </row>
    <row r="47" spans="1:20" ht="12.75" customHeight="1">
      <c r="A47" s="21">
        <v>32</v>
      </c>
      <c r="B47" s="129" t="s">
        <v>1004</v>
      </c>
      <c r="C47" s="104" t="s">
        <v>62</v>
      </c>
      <c r="D47" s="21">
        <v>11078</v>
      </c>
      <c r="E47" s="21"/>
      <c r="G47" s="16"/>
      <c r="H47" s="36"/>
      <c r="L47" s="16"/>
      <c r="M47" s="98" t="s">
        <v>23</v>
      </c>
      <c r="N47">
        <f t="shared" si="3"/>
        <v>0</v>
      </c>
      <c r="O47">
        <f t="shared" si="4"/>
        <v>0</v>
      </c>
      <c r="P47" s="56"/>
      <c r="Q47" s="16">
        <v>0</v>
      </c>
      <c r="T47" s="16"/>
    </row>
    <row r="48" spans="1:20" ht="12.75" customHeight="1">
      <c r="A48" s="21">
        <v>33</v>
      </c>
      <c r="B48" s="129" t="s">
        <v>689</v>
      </c>
      <c r="C48" s="104" t="s">
        <v>310</v>
      </c>
      <c r="D48" s="21">
        <v>10886</v>
      </c>
      <c r="E48" s="21"/>
      <c r="G48" s="16"/>
      <c r="H48" s="36"/>
      <c r="L48" s="56"/>
      <c r="M48" t="s">
        <v>23</v>
      </c>
      <c r="N48">
        <f t="shared" si="3"/>
        <v>0</v>
      </c>
      <c r="O48">
        <f t="shared" si="4"/>
        <v>0</v>
      </c>
      <c r="P48" s="56"/>
      <c r="Q48" s="16">
        <v>0</v>
      </c>
      <c r="T48" s="16"/>
    </row>
    <row r="49" spans="1:20" ht="12.75" customHeight="1">
      <c r="A49" s="21">
        <v>34</v>
      </c>
      <c r="B49" s="129" t="s">
        <v>1005</v>
      </c>
      <c r="C49" s="104" t="s">
        <v>209</v>
      </c>
      <c r="D49" s="21">
        <v>10866</v>
      </c>
      <c r="E49" s="21"/>
      <c r="G49" s="16"/>
      <c r="H49" s="36"/>
      <c r="L49" s="56"/>
      <c r="M49" s="98" t="s">
        <v>23</v>
      </c>
      <c r="N49">
        <f t="shared" si="3"/>
        <v>0</v>
      </c>
      <c r="O49">
        <f t="shared" si="4"/>
        <v>0</v>
      </c>
      <c r="P49" s="56"/>
      <c r="Q49" s="16">
        <v>0</v>
      </c>
      <c r="T49" s="16"/>
    </row>
    <row r="50" spans="1:20" ht="12.75" customHeight="1">
      <c r="A50" s="21">
        <v>35</v>
      </c>
      <c r="B50" s="129" t="s">
        <v>1006</v>
      </c>
      <c r="C50" s="104" t="s">
        <v>312</v>
      </c>
      <c r="D50" s="21">
        <v>10843</v>
      </c>
      <c r="E50" s="21"/>
      <c r="G50" s="16"/>
      <c r="H50" s="36"/>
      <c r="L50" s="56"/>
      <c r="M50" s="98" t="s">
        <v>23</v>
      </c>
      <c r="N50">
        <f t="shared" si="3"/>
        <v>0</v>
      </c>
      <c r="O50">
        <f t="shared" si="4"/>
        <v>0</v>
      </c>
      <c r="P50" s="56"/>
      <c r="Q50" s="16">
        <v>0</v>
      </c>
      <c r="T50" s="16"/>
    </row>
    <row r="51" spans="1:20" ht="12.75" customHeight="1">
      <c r="A51" s="21">
        <v>36</v>
      </c>
      <c r="B51" s="129" t="s">
        <v>1007</v>
      </c>
      <c r="C51" s="104" t="s">
        <v>40</v>
      </c>
      <c r="D51" s="21">
        <v>10791</v>
      </c>
      <c r="E51" s="21"/>
      <c r="G51" s="16"/>
      <c r="H51" s="36"/>
      <c r="L51" s="16"/>
      <c r="M51" t="s">
        <v>23</v>
      </c>
      <c r="N51">
        <f t="shared" si="3"/>
        <v>0</v>
      </c>
      <c r="O51">
        <f t="shared" si="4"/>
        <v>0</v>
      </c>
      <c r="P51" s="56"/>
      <c r="Q51" s="16">
        <v>0</v>
      </c>
      <c r="T51" s="16"/>
    </row>
    <row r="52" spans="1:20" ht="12.75" customHeight="1">
      <c r="A52" s="21">
        <v>37</v>
      </c>
      <c r="B52" s="129" t="s">
        <v>543</v>
      </c>
      <c r="C52" s="104" t="s">
        <v>360</v>
      </c>
      <c r="D52" s="21">
        <v>10765</v>
      </c>
      <c r="E52" s="21"/>
      <c r="G52" s="16"/>
      <c r="H52" s="36"/>
      <c r="L52" s="56"/>
      <c r="M52" t="s">
        <v>23</v>
      </c>
      <c r="N52">
        <f t="shared" si="3"/>
        <v>0</v>
      </c>
      <c r="O52">
        <f t="shared" si="4"/>
        <v>0</v>
      </c>
      <c r="P52" s="56"/>
      <c r="Q52" s="16">
        <v>0</v>
      </c>
      <c r="T52" s="16"/>
    </row>
    <row r="53" spans="1:20" ht="12.75" customHeight="1">
      <c r="A53" s="21">
        <v>38</v>
      </c>
      <c r="B53" s="129" t="s">
        <v>1008</v>
      </c>
      <c r="C53" s="104" t="s">
        <v>18</v>
      </c>
      <c r="D53" s="21">
        <v>10757</v>
      </c>
      <c r="E53" s="21"/>
      <c r="G53" s="16"/>
      <c r="H53" s="36"/>
      <c r="L53" s="56"/>
      <c r="M53" s="98" t="s">
        <v>30</v>
      </c>
      <c r="N53">
        <f t="shared" si="3"/>
        <v>1</v>
      </c>
      <c r="O53" t="str">
        <f t="shared" si="4"/>
        <v>GER</v>
      </c>
      <c r="P53" s="56"/>
      <c r="Q53" s="16">
        <v>0</v>
      </c>
      <c r="T53" s="16"/>
    </row>
    <row r="54" spans="1:20" ht="12.75" customHeight="1">
      <c r="A54" s="21">
        <v>39</v>
      </c>
      <c r="B54" s="129" t="s">
        <v>1009</v>
      </c>
      <c r="C54" s="104" t="s">
        <v>310</v>
      </c>
      <c r="D54" s="21">
        <v>10677</v>
      </c>
      <c r="E54" s="21"/>
      <c r="G54" s="16"/>
      <c r="H54" s="36"/>
      <c r="L54" s="49"/>
      <c r="M54" s="98" t="s">
        <v>30</v>
      </c>
      <c r="N54">
        <f t="shared" si="3"/>
        <v>0</v>
      </c>
      <c r="O54">
        <f t="shared" si="4"/>
        <v>0</v>
      </c>
      <c r="P54" s="56"/>
      <c r="Q54" s="16">
        <v>0</v>
      </c>
      <c r="T54" s="16"/>
    </row>
    <row r="55" spans="1:20" ht="12.75" customHeight="1">
      <c r="A55" s="21">
        <v>40</v>
      </c>
      <c r="B55" s="129" t="s">
        <v>203</v>
      </c>
      <c r="C55" s="104" t="s">
        <v>12</v>
      </c>
      <c r="D55" s="21">
        <v>10672</v>
      </c>
      <c r="E55" s="21"/>
      <c r="G55" s="16"/>
      <c r="H55" s="36"/>
      <c r="L55" s="56"/>
      <c r="M55" s="98" t="s">
        <v>30</v>
      </c>
      <c r="N55">
        <f t="shared" si="3"/>
        <v>0</v>
      </c>
      <c r="O55">
        <f t="shared" si="4"/>
        <v>0</v>
      </c>
      <c r="P55" s="56"/>
      <c r="Q55" s="16">
        <v>0</v>
      </c>
      <c r="T55" s="16"/>
    </row>
    <row r="56" spans="1:20" ht="12.75" customHeight="1">
      <c r="A56" s="21">
        <v>41</v>
      </c>
      <c r="B56" s="129" t="s">
        <v>1010</v>
      </c>
      <c r="C56" s="104" t="s">
        <v>34</v>
      </c>
      <c r="D56" s="21">
        <v>10644</v>
      </c>
      <c r="E56" s="21"/>
      <c r="G56" s="16"/>
      <c r="H56" s="36"/>
      <c r="L56" s="26"/>
      <c r="M56" s="98" t="s">
        <v>30</v>
      </c>
      <c r="N56">
        <f t="shared" si="3"/>
        <v>0</v>
      </c>
      <c r="O56">
        <f t="shared" si="4"/>
        <v>0</v>
      </c>
      <c r="P56" s="56"/>
      <c r="Q56" s="16">
        <v>0</v>
      </c>
      <c r="T56" s="16"/>
    </row>
    <row r="57" spans="1:20" ht="12.75" customHeight="1">
      <c r="A57" s="21">
        <v>42</v>
      </c>
      <c r="B57" s="129" t="s">
        <v>1011</v>
      </c>
      <c r="C57" s="104" t="s">
        <v>18</v>
      </c>
      <c r="D57" s="21">
        <v>10643</v>
      </c>
      <c r="E57" s="21"/>
      <c r="G57" s="16"/>
      <c r="H57" s="36"/>
      <c r="L57" s="56"/>
      <c r="M57" s="98" t="s">
        <v>30</v>
      </c>
      <c r="N57">
        <f t="shared" si="3"/>
        <v>0</v>
      </c>
      <c r="O57">
        <f t="shared" si="4"/>
        <v>0</v>
      </c>
      <c r="P57" s="56"/>
      <c r="Q57" s="16">
        <v>0</v>
      </c>
      <c r="T57" s="16"/>
    </row>
    <row r="58" spans="1:20" ht="12.75" customHeight="1">
      <c r="A58" s="21">
        <v>43</v>
      </c>
      <c r="B58" s="129" t="s">
        <v>1012</v>
      </c>
      <c r="C58" s="104" t="s">
        <v>16</v>
      </c>
      <c r="D58" s="21">
        <v>10576</v>
      </c>
      <c r="E58" s="21"/>
      <c r="G58" s="16"/>
      <c r="H58" s="36"/>
      <c r="L58" s="49"/>
      <c r="M58" s="98" t="s">
        <v>30</v>
      </c>
      <c r="N58">
        <f t="shared" si="3"/>
        <v>0</v>
      </c>
      <c r="O58">
        <f t="shared" si="4"/>
        <v>0</v>
      </c>
      <c r="P58" s="56"/>
      <c r="Q58" s="16">
        <v>0</v>
      </c>
      <c r="T58" s="16"/>
    </row>
    <row r="59" spans="1:20" ht="12.75" customHeight="1">
      <c r="A59" s="21">
        <v>44</v>
      </c>
      <c r="B59" s="129" t="s">
        <v>933</v>
      </c>
      <c r="C59" s="104" t="s">
        <v>23</v>
      </c>
      <c r="D59" s="21">
        <v>10517</v>
      </c>
      <c r="E59" s="21"/>
      <c r="G59" s="16"/>
      <c r="H59" s="36"/>
      <c r="L59" s="56"/>
      <c r="M59" s="98" t="s">
        <v>30</v>
      </c>
      <c r="N59">
        <f t="shared" si="3"/>
        <v>0</v>
      </c>
      <c r="O59">
        <f t="shared" si="4"/>
        <v>0</v>
      </c>
      <c r="P59" s="56"/>
      <c r="Q59" s="16">
        <v>0</v>
      </c>
      <c r="T59" s="16"/>
    </row>
    <row r="60" spans="1:20" ht="12.75" customHeight="1">
      <c r="A60" s="21">
        <v>45</v>
      </c>
      <c r="B60" s="129" t="s">
        <v>798</v>
      </c>
      <c r="C60" s="104" t="s">
        <v>23</v>
      </c>
      <c r="D60" s="21">
        <v>10454</v>
      </c>
      <c r="E60" s="21"/>
      <c r="G60" s="16"/>
      <c r="H60" s="36"/>
      <c r="L60" s="16"/>
      <c r="M60" s="98" t="s">
        <v>30</v>
      </c>
      <c r="N60">
        <f t="shared" si="3"/>
        <v>0</v>
      </c>
      <c r="O60">
        <f t="shared" si="4"/>
        <v>0</v>
      </c>
      <c r="P60" s="56"/>
      <c r="Q60" s="16">
        <v>0</v>
      </c>
      <c r="T60" s="16"/>
    </row>
    <row r="61" spans="1:20" ht="12.75" customHeight="1">
      <c r="A61" s="21">
        <v>46</v>
      </c>
      <c r="B61" s="129" t="s">
        <v>551</v>
      </c>
      <c r="C61" s="104" t="s">
        <v>64</v>
      </c>
      <c r="D61" s="21">
        <v>10416</v>
      </c>
      <c r="E61" s="21"/>
      <c r="G61" s="16"/>
      <c r="H61" s="36"/>
      <c r="L61" s="56"/>
      <c r="M61" s="98" t="s">
        <v>122</v>
      </c>
      <c r="N61">
        <f t="shared" si="3"/>
        <v>1</v>
      </c>
      <c r="O61" t="str">
        <f t="shared" si="4"/>
        <v>HUN</v>
      </c>
      <c r="P61" s="56"/>
      <c r="Q61" s="16">
        <v>0</v>
      </c>
      <c r="T61" s="16"/>
    </row>
    <row r="62" spans="1:20" ht="12.75" customHeight="1">
      <c r="A62" s="21">
        <v>47</v>
      </c>
      <c r="B62" s="129" t="s">
        <v>938</v>
      </c>
      <c r="C62" s="104" t="s">
        <v>20</v>
      </c>
      <c r="D62" s="21">
        <v>10380</v>
      </c>
      <c r="E62" s="21"/>
      <c r="G62" s="16"/>
      <c r="H62" s="36"/>
      <c r="L62" s="56"/>
      <c r="M62" s="98" t="s">
        <v>122</v>
      </c>
      <c r="N62">
        <f t="shared" si="3"/>
        <v>0</v>
      </c>
      <c r="O62">
        <f t="shared" si="4"/>
        <v>0</v>
      </c>
      <c r="P62" s="56"/>
      <c r="Q62" s="16">
        <v>0</v>
      </c>
      <c r="T62" s="16"/>
    </row>
    <row r="63" spans="1:20" ht="12.75" customHeight="1">
      <c r="A63" s="21">
        <v>48</v>
      </c>
      <c r="B63" s="129" t="s">
        <v>761</v>
      </c>
      <c r="C63" s="104" t="s">
        <v>12</v>
      </c>
      <c r="D63" s="21">
        <v>10377</v>
      </c>
      <c r="E63" s="21"/>
      <c r="G63" s="16"/>
      <c r="H63" s="36"/>
      <c r="L63" s="56"/>
      <c r="M63" s="98" t="s">
        <v>122</v>
      </c>
      <c r="N63">
        <f t="shared" si="3"/>
        <v>0</v>
      </c>
      <c r="O63">
        <f t="shared" si="4"/>
        <v>0</v>
      </c>
      <c r="P63" s="56"/>
      <c r="Q63" s="16">
        <v>0</v>
      </c>
      <c r="T63" s="16"/>
    </row>
    <row r="64" spans="1:20" ht="12.75" customHeight="1">
      <c r="A64" s="21">
        <v>49</v>
      </c>
      <c r="B64" s="129" t="s">
        <v>1013</v>
      </c>
      <c r="C64" s="104" t="s">
        <v>310</v>
      </c>
      <c r="D64" s="21">
        <v>10364</v>
      </c>
      <c r="E64" s="21"/>
      <c r="G64" s="16"/>
      <c r="H64" s="36"/>
      <c r="L64" s="56"/>
      <c r="M64" t="s">
        <v>122</v>
      </c>
      <c r="N64">
        <f t="shared" si="3"/>
        <v>0</v>
      </c>
      <c r="O64">
        <f t="shared" si="4"/>
        <v>0</v>
      </c>
      <c r="P64" s="56"/>
      <c r="Q64" s="16">
        <v>0</v>
      </c>
      <c r="T64" s="16"/>
    </row>
    <row r="65" spans="1:20" ht="12.75" customHeight="1">
      <c r="A65" s="21">
        <v>50</v>
      </c>
      <c r="B65" s="129" t="s">
        <v>1014</v>
      </c>
      <c r="C65" s="104" t="s">
        <v>23</v>
      </c>
      <c r="D65" s="21">
        <v>10202</v>
      </c>
      <c r="E65" s="21"/>
      <c r="G65" s="16"/>
      <c r="H65" s="36"/>
      <c r="L65" s="56"/>
      <c r="M65" s="98" t="s">
        <v>78</v>
      </c>
      <c r="N65">
        <f t="shared" si="3"/>
        <v>1</v>
      </c>
      <c r="O65" t="str">
        <f t="shared" si="4"/>
        <v>ITA</v>
      </c>
      <c r="P65" s="56"/>
      <c r="Q65" s="16">
        <v>0</v>
      </c>
      <c r="T65" s="16"/>
    </row>
    <row r="66" spans="1:20" ht="12.75" customHeight="1">
      <c r="A66" s="21">
        <v>51</v>
      </c>
      <c r="B66" s="129" t="s">
        <v>1015</v>
      </c>
      <c r="C66" s="104" t="s">
        <v>122</v>
      </c>
      <c r="D66" s="21">
        <v>10184</v>
      </c>
      <c r="E66" s="21"/>
      <c r="G66" s="16"/>
      <c r="H66" s="36"/>
      <c r="L66" s="56"/>
      <c r="M66" t="s">
        <v>78</v>
      </c>
      <c r="N66">
        <f t="shared" si="3"/>
        <v>0</v>
      </c>
      <c r="O66">
        <f t="shared" si="4"/>
        <v>0</v>
      </c>
      <c r="P66" s="56"/>
      <c r="Q66" s="94">
        <v>0</v>
      </c>
      <c r="T66" s="16"/>
    </row>
    <row r="67" spans="1:20" ht="12.75" customHeight="1">
      <c r="A67" s="21">
        <v>52</v>
      </c>
      <c r="B67" s="129" t="s">
        <v>706</v>
      </c>
      <c r="C67" s="104" t="s">
        <v>78</v>
      </c>
      <c r="D67" s="21">
        <v>10138</v>
      </c>
      <c r="E67" s="21"/>
      <c r="G67" s="16"/>
      <c r="H67" s="36"/>
      <c r="L67" s="16"/>
      <c r="M67" t="s">
        <v>78</v>
      </c>
      <c r="N67">
        <f t="shared" si="3"/>
        <v>0</v>
      </c>
      <c r="O67">
        <f t="shared" si="4"/>
        <v>0</v>
      </c>
      <c r="P67" s="56"/>
      <c r="Q67" s="94">
        <v>0</v>
      </c>
      <c r="T67" s="16"/>
    </row>
    <row r="68" spans="1:20" ht="12.75" customHeight="1">
      <c r="A68" s="21">
        <v>53</v>
      </c>
      <c r="B68" s="129" t="s">
        <v>1016</v>
      </c>
      <c r="C68" s="104" t="s">
        <v>62</v>
      </c>
      <c r="D68" s="21">
        <v>10124</v>
      </c>
      <c r="E68" s="21"/>
      <c r="G68" s="16"/>
      <c r="H68" s="36"/>
      <c r="L68" s="56"/>
      <c r="M68" t="s">
        <v>78</v>
      </c>
      <c r="N68">
        <f t="shared" si="3"/>
        <v>0</v>
      </c>
      <c r="O68">
        <f t="shared" si="4"/>
        <v>0</v>
      </c>
      <c r="P68" s="56"/>
      <c r="Q68" s="16">
        <v>0</v>
      </c>
      <c r="T68" s="16"/>
    </row>
    <row r="69" spans="1:20" ht="12.75" customHeight="1">
      <c r="A69" s="21">
        <v>54</v>
      </c>
      <c r="B69" s="129" t="s">
        <v>1017</v>
      </c>
      <c r="C69" s="104" t="s">
        <v>312</v>
      </c>
      <c r="D69" s="21">
        <v>10119</v>
      </c>
      <c r="E69" s="21"/>
      <c r="G69" s="16"/>
      <c r="H69" s="36"/>
      <c r="L69" s="56"/>
      <c r="M69" s="98" t="s">
        <v>395</v>
      </c>
      <c r="N69">
        <f t="shared" si="3"/>
        <v>1</v>
      </c>
      <c r="O69" t="str">
        <f t="shared" si="4"/>
        <v>LAT</v>
      </c>
      <c r="P69" s="56"/>
      <c r="Q69" s="16">
        <v>0</v>
      </c>
      <c r="T69" s="16"/>
    </row>
    <row r="70" spans="1:20" ht="12.75" customHeight="1">
      <c r="A70" s="21">
        <v>55</v>
      </c>
      <c r="B70" s="129" t="s">
        <v>1018</v>
      </c>
      <c r="C70" s="104" t="s">
        <v>40</v>
      </c>
      <c r="D70" s="21">
        <v>10086</v>
      </c>
      <c r="E70" s="21"/>
      <c r="G70" s="16"/>
      <c r="H70" s="36"/>
      <c r="L70" s="56"/>
      <c r="M70" s="98" t="s">
        <v>310</v>
      </c>
      <c r="N70">
        <f t="shared" si="3"/>
        <v>1</v>
      </c>
      <c r="O70" t="str">
        <f t="shared" si="4"/>
        <v>LTU</v>
      </c>
      <c r="P70" s="56"/>
      <c r="Q70" s="16">
        <v>0</v>
      </c>
      <c r="T70" s="16"/>
    </row>
    <row r="71" spans="1:20" ht="12.75" customHeight="1">
      <c r="A71" s="21">
        <v>56</v>
      </c>
      <c r="B71" s="129" t="s">
        <v>709</v>
      </c>
      <c r="C71" s="104" t="s">
        <v>395</v>
      </c>
      <c r="D71" s="21">
        <v>10055</v>
      </c>
      <c r="E71" s="21"/>
      <c r="G71" s="16"/>
      <c r="H71" s="36"/>
      <c r="L71" s="56"/>
      <c r="M71" s="98" t="s">
        <v>310</v>
      </c>
      <c r="N71">
        <f t="shared" si="3"/>
        <v>0</v>
      </c>
      <c r="O71">
        <f t="shared" si="4"/>
        <v>0</v>
      </c>
      <c r="P71" s="56"/>
      <c r="Q71" s="16">
        <v>0</v>
      </c>
      <c r="T71" s="16"/>
    </row>
    <row r="72" spans="1:20" ht="12.75" customHeight="1">
      <c r="A72" s="21">
        <v>57</v>
      </c>
      <c r="B72" s="129" t="s">
        <v>1019</v>
      </c>
      <c r="C72" s="104" t="s">
        <v>30</v>
      </c>
      <c r="D72" s="21">
        <v>9969</v>
      </c>
      <c r="E72" s="21"/>
      <c r="G72" s="16"/>
      <c r="H72" s="36"/>
      <c r="L72" s="16"/>
      <c r="M72" s="98" t="s">
        <v>310</v>
      </c>
      <c r="N72">
        <f t="shared" si="3"/>
        <v>0</v>
      </c>
      <c r="O72">
        <f t="shared" si="4"/>
        <v>0</v>
      </c>
      <c r="P72" s="56"/>
      <c r="Q72" s="16">
        <v>0</v>
      </c>
      <c r="T72" s="16"/>
    </row>
    <row r="73" spans="1:20" ht="12.75" customHeight="1">
      <c r="A73" s="21">
        <v>58</v>
      </c>
      <c r="B73" s="129" t="s">
        <v>1020</v>
      </c>
      <c r="C73" s="104" t="s">
        <v>34</v>
      </c>
      <c r="D73" s="21">
        <v>9911</v>
      </c>
      <c r="E73" s="21"/>
      <c r="G73" s="16"/>
      <c r="H73" s="36"/>
      <c r="L73" s="16"/>
      <c r="M73" s="98" t="s">
        <v>310</v>
      </c>
      <c r="N73">
        <f t="shared" si="3"/>
        <v>0</v>
      </c>
      <c r="O73">
        <f t="shared" si="4"/>
        <v>0</v>
      </c>
      <c r="P73" s="56"/>
      <c r="Q73" s="16">
        <v>0</v>
      </c>
      <c r="T73" s="16"/>
    </row>
    <row r="74" spans="1:20" ht="12.75" customHeight="1">
      <c r="A74" s="21">
        <v>59</v>
      </c>
      <c r="B74" s="129" t="s">
        <v>229</v>
      </c>
      <c r="C74" s="104" t="s">
        <v>36</v>
      </c>
      <c r="D74" s="21">
        <v>9904</v>
      </c>
      <c r="E74" s="21"/>
      <c r="G74" s="16"/>
      <c r="H74" s="36"/>
      <c r="L74" s="56"/>
      <c r="M74" s="98" t="s">
        <v>310</v>
      </c>
      <c r="N74">
        <f t="shared" si="3"/>
        <v>0</v>
      </c>
      <c r="O74">
        <f t="shared" si="4"/>
        <v>0</v>
      </c>
      <c r="P74" s="56"/>
      <c r="Q74" s="16">
        <v>0</v>
      </c>
      <c r="T74" s="16"/>
    </row>
    <row r="75" spans="1:20" ht="12.75" customHeight="1">
      <c r="A75" s="21">
        <v>60</v>
      </c>
      <c r="B75" s="129" t="s">
        <v>1021</v>
      </c>
      <c r="C75" s="104" t="s">
        <v>209</v>
      </c>
      <c r="D75" s="21">
        <v>9775</v>
      </c>
      <c r="E75" s="21"/>
      <c r="G75" s="16"/>
      <c r="H75" s="36"/>
      <c r="L75" s="56"/>
      <c r="M75" s="98" t="s">
        <v>310</v>
      </c>
      <c r="N75">
        <f t="shared" si="3"/>
        <v>0</v>
      </c>
      <c r="O75">
        <f t="shared" si="4"/>
        <v>0</v>
      </c>
      <c r="P75" s="56"/>
      <c r="Q75" s="16">
        <v>0</v>
      </c>
      <c r="T75" s="16"/>
    </row>
    <row r="76" spans="1:20" ht="12.75" customHeight="1">
      <c r="A76" s="21">
        <v>61</v>
      </c>
      <c r="B76" s="129" t="s">
        <v>808</v>
      </c>
      <c r="C76" s="104" t="s">
        <v>310</v>
      </c>
      <c r="D76" s="21">
        <v>9764</v>
      </c>
      <c r="E76" s="21"/>
      <c r="G76" s="16"/>
      <c r="H76" s="36"/>
      <c r="L76" s="56"/>
      <c r="M76" s="98" t="s">
        <v>310</v>
      </c>
      <c r="N76">
        <f t="shared" si="3"/>
        <v>0</v>
      </c>
      <c r="O76">
        <f t="shared" si="4"/>
        <v>0</v>
      </c>
      <c r="P76" s="56"/>
      <c r="Q76" s="16">
        <v>0</v>
      </c>
      <c r="T76" s="16"/>
    </row>
    <row r="77" spans="1:20" ht="12.75" customHeight="1">
      <c r="A77" s="21">
        <v>62</v>
      </c>
      <c r="B77" s="129" t="s">
        <v>690</v>
      </c>
      <c r="C77" s="104" t="s">
        <v>64</v>
      </c>
      <c r="D77" s="21">
        <v>9753</v>
      </c>
      <c r="E77" s="21"/>
      <c r="G77" s="16"/>
      <c r="H77" s="36"/>
      <c r="L77" s="56"/>
      <c r="M77" t="s">
        <v>310</v>
      </c>
      <c r="N77">
        <f t="shared" si="3"/>
        <v>0</v>
      </c>
      <c r="O77">
        <f t="shared" si="4"/>
        <v>0</v>
      </c>
      <c r="P77" s="56"/>
      <c r="Q77" s="16">
        <v>0</v>
      </c>
      <c r="T77" s="16"/>
    </row>
    <row r="78" spans="1:20" ht="12.75" customHeight="1">
      <c r="A78" s="21">
        <v>63</v>
      </c>
      <c r="B78" s="129" t="s">
        <v>1022</v>
      </c>
      <c r="C78" s="104" t="s">
        <v>62</v>
      </c>
      <c r="D78" s="21">
        <v>9692</v>
      </c>
      <c r="E78" s="21"/>
      <c r="G78" s="16"/>
      <c r="H78" s="36"/>
      <c r="L78" s="26"/>
      <c r="M78" s="98" t="s">
        <v>310</v>
      </c>
      <c r="N78">
        <f t="shared" si="3"/>
        <v>0</v>
      </c>
      <c r="O78">
        <f t="shared" si="4"/>
        <v>0</v>
      </c>
      <c r="P78" s="56"/>
      <c r="Q78" s="16">
        <v>0</v>
      </c>
      <c r="T78" s="16"/>
    </row>
    <row r="79" spans="1:20" ht="12.75" customHeight="1">
      <c r="A79" s="21">
        <v>64</v>
      </c>
      <c r="B79" s="129" t="s">
        <v>550</v>
      </c>
      <c r="C79" s="104" t="s">
        <v>64</v>
      </c>
      <c r="D79" s="21">
        <v>9612</v>
      </c>
      <c r="E79" s="21"/>
      <c r="G79" s="16"/>
      <c r="H79" s="36"/>
      <c r="L79" s="16"/>
      <c r="M79" s="98" t="s">
        <v>64</v>
      </c>
      <c r="N79">
        <f t="shared" si="3"/>
        <v>1</v>
      </c>
      <c r="O79" t="str">
        <f t="shared" si="4"/>
        <v>LUX</v>
      </c>
      <c r="P79" s="56"/>
      <c r="Q79" s="16">
        <v>0</v>
      </c>
      <c r="T79" s="16"/>
    </row>
    <row r="80" spans="1:20" ht="12.75" customHeight="1">
      <c r="A80" s="21">
        <v>65</v>
      </c>
      <c r="B80" s="129" t="s">
        <v>1023</v>
      </c>
      <c r="C80" s="104" t="s">
        <v>122</v>
      </c>
      <c r="D80" s="21">
        <v>9485</v>
      </c>
      <c r="E80" s="21"/>
      <c r="G80" s="16"/>
      <c r="H80" s="36"/>
      <c r="L80" s="56"/>
      <c r="M80" s="98" t="s">
        <v>64</v>
      </c>
      <c r="N80">
        <f t="shared" si="3"/>
        <v>0</v>
      </c>
      <c r="O80">
        <f t="shared" si="4"/>
        <v>0</v>
      </c>
      <c r="P80" s="56"/>
      <c r="Q80" s="16">
        <v>0</v>
      </c>
      <c r="T80" s="16"/>
    </row>
    <row r="81" spans="1:20" ht="12.75" customHeight="1">
      <c r="A81" s="21">
        <v>66</v>
      </c>
      <c r="B81" s="129" t="s">
        <v>356</v>
      </c>
      <c r="C81" s="104" t="s">
        <v>209</v>
      </c>
      <c r="D81" s="21">
        <v>9458</v>
      </c>
      <c r="E81" s="21"/>
      <c r="G81" s="16"/>
      <c r="H81" s="36"/>
      <c r="L81" s="56"/>
      <c r="M81" s="98" t="s">
        <v>64</v>
      </c>
      <c r="N81">
        <f>IF(M81=M80,0,1)</f>
        <v>0</v>
      </c>
      <c r="O81">
        <f>IF(N81=1,M81,)</f>
        <v>0</v>
      </c>
      <c r="P81" s="56"/>
      <c r="Q81" s="16">
        <v>0</v>
      </c>
      <c r="T81" s="16"/>
    </row>
    <row r="82" spans="1:17" ht="12.75" customHeight="1">
      <c r="A82" s="21">
        <v>67</v>
      </c>
      <c r="B82" s="129" t="s">
        <v>693</v>
      </c>
      <c r="C82" s="104" t="s">
        <v>23</v>
      </c>
      <c r="D82" s="21">
        <v>9447</v>
      </c>
      <c r="E82" s="21"/>
      <c r="I82" s="26"/>
      <c r="L82" s="56"/>
      <c r="M82" s="98" t="s">
        <v>64</v>
      </c>
      <c r="N82">
        <f aca="true" t="shared" si="5" ref="N82:N96">IF(M82=M81,0,1)</f>
        <v>0</v>
      </c>
      <c r="O82">
        <f aca="true" t="shared" si="6" ref="O82:O96">IF(N82=1,M82,)</f>
        <v>0</v>
      </c>
      <c r="P82" s="56"/>
      <c r="Q82" s="16">
        <v>0</v>
      </c>
    </row>
    <row r="83" spans="1:17" ht="12.75" customHeight="1">
      <c r="A83" s="21">
        <v>68</v>
      </c>
      <c r="B83" s="129" t="s">
        <v>538</v>
      </c>
      <c r="C83" s="104" t="s">
        <v>23</v>
      </c>
      <c r="D83" s="21">
        <v>9249</v>
      </c>
      <c r="E83" s="21"/>
      <c r="I83" s="16"/>
      <c r="L83" s="56"/>
      <c r="M83" s="98" t="s">
        <v>12</v>
      </c>
      <c r="N83">
        <f t="shared" si="5"/>
        <v>1</v>
      </c>
      <c r="O83" t="str">
        <f t="shared" si="6"/>
        <v>NED</v>
      </c>
      <c r="P83" s="56"/>
      <c r="Q83" s="16">
        <v>0</v>
      </c>
    </row>
    <row r="84" spans="1:17" ht="12.75" customHeight="1">
      <c r="A84" s="21">
        <v>69</v>
      </c>
      <c r="B84" s="129" t="s">
        <v>1024</v>
      </c>
      <c r="C84" s="104" t="s">
        <v>36</v>
      </c>
      <c r="D84" s="21">
        <v>9190</v>
      </c>
      <c r="E84" s="21"/>
      <c r="I84" s="56"/>
      <c r="L84" s="56"/>
      <c r="M84" s="98" t="s">
        <v>12</v>
      </c>
      <c r="N84">
        <f t="shared" si="5"/>
        <v>0</v>
      </c>
      <c r="O84">
        <f t="shared" si="6"/>
        <v>0</v>
      </c>
      <c r="P84" s="56"/>
      <c r="Q84" s="16">
        <v>0</v>
      </c>
    </row>
    <row r="85" spans="1:17" ht="12.75" customHeight="1">
      <c r="A85" s="21">
        <v>70</v>
      </c>
      <c r="B85" s="129" t="s">
        <v>1025</v>
      </c>
      <c r="C85" s="104" t="s">
        <v>64</v>
      </c>
      <c r="D85" s="21">
        <v>9070</v>
      </c>
      <c r="E85" s="21"/>
      <c r="I85" s="56"/>
      <c r="L85" s="56"/>
      <c r="M85" s="98" t="s">
        <v>12</v>
      </c>
      <c r="N85">
        <f t="shared" si="5"/>
        <v>0</v>
      </c>
      <c r="O85">
        <f t="shared" si="6"/>
        <v>0</v>
      </c>
      <c r="P85" s="56"/>
      <c r="Q85" s="16">
        <v>0</v>
      </c>
    </row>
    <row r="86" spans="1:17" ht="12.75" customHeight="1">
      <c r="A86" s="21">
        <v>71</v>
      </c>
      <c r="B86" s="129" t="s">
        <v>1026</v>
      </c>
      <c r="C86" s="104" t="s">
        <v>36</v>
      </c>
      <c r="D86" s="21">
        <v>8982</v>
      </c>
      <c r="E86" s="21"/>
      <c r="I86" s="56"/>
      <c r="L86" s="56"/>
      <c r="M86" t="s">
        <v>12</v>
      </c>
      <c r="N86">
        <f t="shared" si="5"/>
        <v>0</v>
      </c>
      <c r="O86">
        <f t="shared" si="6"/>
        <v>0</v>
      </c>
      <c r="P86" s="56"/>
      <c r="Q86" s="16">
        <v>0</v>
      </c>
    </row>
    <row r="87" spans="1:17" ht="12.75" customHeight="1">
      <c r="A87" s="21">
        <v>72</v>
      </c>
      <c r="B87" s="129" t="s">
        <v>545</v>
      </c>
      <c r="C87" s="104" t="s">
        <v>30</v>
      </c>
      <c r="D87" s="21">
        <v>8807</v>
      </c>
      <c r="E87" s="21"/>
      <c r="I87" s="56"/>
      <c r="L87" s="56"/>
      <c r="M87" s="98" t="s">
        <v>62</v>
      </c>
      <c r="N87">
        <f t="shared" si="5"/>
        <v>1</v>
      </c>
      <c r="O87" t="str">
        <f t="shared" si="6"/>
        <v>POL</v>
      </c>
      <c r="P87" s="56"/>
      <c r="Q87" s="16">
        <v>0</v>
      </c>
    </row>
    <row r="88" spans="1:17" ht="12.75" customHeight="1">
      <c r="A88" s="21">
        <v>73</v>
      </c>
      <c r="B88" s="129" t="s">
        <v>1027</v>
      </c>
      <c r="C88" s="104" t="s">
        <v>312</v>
      </c>
      <c r="D88" s="21">
        <v>8592</v>
      </c>
      <c r="E88" s="21"/>
      <c r="I88" s="16"/>
      <c r="L88" s="56"/>
      <c r="M88" s="98" t="s">
        <v>62</v>
      </c>
      <c r="N88">
        <f t="shared" si="5"/>
        <v>0</v>
      </c>
      <c r="O88">
        <f t="shared" si="6"/>
        <v>0</v>
      </c>
      <c r="P88" s="56"/>
      <c r="Q88" s="16">
        <v>0</v>
      </c>
    </row>
    <row r="89" spans="1:17" ht="12.75" customHeight="1">
      <c r="A89" s="21">
        <v>74</v>
      </c>
      <c r="B89" s="129" t="s">
        <v>549</v>
      </c>
      <c r="C89" s="104" t="s">
        <v>62</v>
      </c>
      <c r="D89" s="21">
        <v>8501</v>
      </c>
      <c r="E89" s="21"/>
      <c r="I89" s="16"/>
      <c r="L89" s="56"/>
      <c r="M89" s="98" t="s">
        <v>62</v>
      </c>
      <c r="N89">
        <f t="shared" si="5"/>
        <v>0</v>
      </c>
      <c r="O89">
        <f t="shared" si="6"/>
        <v>0</v>
      </c>
      <c r="P89" s="56"/>
      <c r="Q89" s="94" t="s">
        <v>20</v>
      </c>
    </row>
    <row r="90" spans="1:17" ht="12.75" customHeight="1">
      <c r="A90" s="21">
        <v>75</v>
      </c>
      <c r="B90" s="129" t="s">
        <v>1028</v>
      </c>
      <c r="C90" s="104" t="s">
        <v>62</v>
      </c>
      <c r="D90" s="21">
        <v>8370</v>
      </c>
      <c r="E90" s="21"/>
      <c r="I90" s="56"/>
      <c r="L90" s="56"/>
      <c r="M90" s="98" t="s">
        <v>62</v>
      </c>
      <c r="N90">
        <f t="shared" si="5"/>
        <v>0</v>
      </c>
      <c r="O90">
        <f t="shared" si="6"/>
        <v>0</v>
      </c>
      <c r="P90" s="56"/>
      <c r="Q90" s="16" t="s">
        <v>36</v>
      </c>
    </row>
    <row r="91" spans="1:17" ht="12.75" customHeight="1">
      <c r="A91" s="21">
        <v>76</v>
      </c>
      <c r="B91" s="129" t="s">
        <v>1029</v>
      </c>
      <c r="C91" s="104" t="s">
        <v>30</v>
      </c>
      <c r="D91" s="21">
        <v>8286</v>
      </c>
      <c r="E91" s="21"/>
      <c r="I91" s="56"/>
      <c r="L91" s="56"/>
      <c r="M91" s="98" t="s">
        <v>62</v>
      </c>
      <c r="N91">
        <f t="shared" si="5"/>
        <v>0</v>
      </c>
      <c r="O91">
        <f t="shared" si="6"/>
        <v>0</v>
      </c>
      <c r="P91" s="56"/>
      <c r="Q91" s="16" t="s">
        <v>362</v>
      </c>
    </row>
    <row r="92" spans="1:17" ht="12.75" customHeight="1">
      <c r="A92" s="21">
        <v>77</v>
      </c>
      <c r="B92" s="129" t="s">
        <v>1030</v>
      </c>
      <c r="C92" s="104" t="s">
        <v>69</v>
      </c>
      <c r="D92" s="21">
        <v>8254</v>
      </c>
      <c r="E92" s="21"/>
      <c r="I92" s="56"/>
      <c r="L92" s="56"/>
      <c r="M92" t="s">
        <v>62</v>
      </c>
      <c r="N92">
        <f t="shared" si="5"/>
        <v>0</v>
      </c>
      <c r="O92">
        <f t="shared" si="6"/>
        <v>0</v>
      </c>
      <c r="P92" s="56"/>
      <c r="Q92" s="16" t="s">
        <v>209</v>
      </c>
    </row>
    <row r="93" spans="1:17" ht="12.75" customHeight="1">
      <c r="A93" s="21">
        <v>78</v>
      </c>
      <c r="B93" s="129" t="s">
        <v>799</v>
      </c>
      <c r="C93" s="104" t="s">
        <v>18</v>
      </c>
      <c r="D93" s="21">
        <v>8048</v>
      </c>
      <c r="L93" s="56"/>
      <c r="M93" s="98" t="s">
        <v>312</v>
      </c>
      <c r="N93">
        <f t="shared" si="5"/>
        <v>1</v>
      </c>
      <c r="O93" t="str">
        <f t="shared" si="6"/>
        <v>RUS</v>
      </c>
      <c r="P93" s="56"/>
      <c r="Q93" s="94" t="s">
        <v>40</v>
      </c>
    </row>
    <row r="94" spans="1:17" ht="12.75">
      <c r="A94" s="21">
        <v>79</v>
      </c>
      <c r="B94" s="129" t="s">
        <v>1031</v>
      </c>
      <c r="C94" s="104" t="s">
        <v>30</v>
      </c>
      <c r="D94" s="21">
        <v>8012</v>
      </c>
      <c r="L94" s="56"/>
      <c r="M94" s="98" t="s">
        <v>312</v>
      </c>
      <c r="N94">
        <f t="shared" si="5"/>
        <v>0</v>
      </c>
      <c r="O94">
        <f t="shared" si="6"/>
        <v>0</v>
      </c>
      <c r="P94" s="56"/>
      <c r="Q94" s="94" t="s">
        <v>69</v>
      </c>
    </row>
    <row r="95" spans="1:17" ht="12.75">
      <c r="A95" s="21">
        <v>80</v>
      </c>
      <c r="B95" s="129" t="s">
        <v>1032</v>
      </c>
      <c r="C95" s="104" t="s">
        <v>122</v>
      </c>
      <c r="D95" s="21">
        <v>7803</v>
      </c>
      <c r="L95" s="56"/>
      <c r="M95" s="98" t="s">
        <v>312</v>
      </c>
      <c r="N95">
        <f t="shared" si="5"/>
        <v>0</v>
      </c>
      <c r="O95">
        <f t="shared" si="6"/>
        <v>0</v>
      </c>
      <c r="P95" s="56"/>
      <c r="Q95" s="94" t="s">
        <v>38</v>
      </c>
    </row>
    <row r="96" spans="1:17" ht="12.75">
      <c r="A96" s="21">
        <v>81</v>
      </c>
      <c r="B96" s="129" t="s">
        <v>810</v>
      </c>
      <c r="C96" s="104" t="s">
        <v>40</v>
      </c>
      <c r="D96" s="21">
        <v>7710</v>
      </c>
      <c r="L96" s="56"/>
      <c r="M96" s="98" t="s">
        <v>312</v>
      </c>
      <c r="N96">
        <f t="shared" si="5"/>
        <v>0</v>
      </c>
      <c r="O96">
        <f t="shared" si="6"/>
        <v>0</v>
      </c>
      <c r="P96" s="56"/>
      <c r="Q96" s="94" t="s">
        <v>18</v>
      </c>
    </row>
    <row r="97" spans="1:17" ht="12.75">
      <c r="A97" s="21">
        <v>82</v>
      </c>
      <c r="B97" s="129" t="s">
        <v>1033</v>
      </c>
      <c r="C97" s="16" t="s">
        <v>312</v>
      </c>
      <c r="D97" s="21">
        <v>7658</v>
      </c>
      <c r="L97" s="56"/>
      <c r="M97" s="98" t="s">
        <v>312</v>
      </c>
      <c r="N97">
        <f aca="true" t="shared" si="7" ref="N97:N111">IF(M97=M96,0,1)</f>
        <v>0</v>
      </c>
      <c r="O97">
        <f aca="true" t="shared" si="8" ref="O97:O111">IF(N97=1,M97,)</f>
        <v>0</v>
      </c>
      <c r="P97" s="56"/>
      <c r="Q97" s="16" t="s">
        <v>23</v>
      </c>
    </row>
    <row r="98" spans="1:17" ht="12.75">
      <c r="A98" s="21">
        <v>83</v>
      </c>
      <c r="B98" s="129" t="s">
        <v>1034</v>
      </c>
      <c r="C98" s="16" t="s">
        <v>12</v>
      </c>
      <c r="D98" s="5">
        <v>7489</v>
      </c>
      <c r="L98" s="56"/>
      <c r="M98" s="98" t="s">
        <v>312</v>
      </c>
      <c r="N98">
        <f t="shared" si="7"/>
        <v>0</v>
      </c>
      <c r="O98">
        <f t="shared" si="8"/>
        <v>0</v>
      </c>
      <c r="P98" s="56"/>
      <c r="Q98" s="16" t="s">
        <v>30</v>
      </c>
    </row>
    <row r="99" spans="1:17" ht="12.75">
      <c r="A99" s="21">
        <v>84</v>
      </c>
      <c r="B99" s="129" t="s">
        <v>1035</v>
      </c>
      <c r="C99" s="16" t="s">
        <v>38</v>
      </c>
      <c r="D99" s="5">
        <v>7442</v>
      </c>
      <c r="M99" t="s">
        <v>312</v>
      </c>
      <c r="N99">
        <f t="shared" si="7"/>
        <v>0</v>
      </c>
      <c r="O99">
        <f t="shared" si="8"/>
        <v>0</v>
      </c>
      <c r="P99" s="56"/>
      <c r="Q99" s="16" t="s">
        <v>122</v>
      </c>
    </row>
    <row r="100" spans="1:17" ht="12.75">
      <c r="A100" s="21">
        <v>85</v>
      </c>
      <c r="B100" s="129" t="s">
        <v>1036</v>
      </c>
      <c r="C100" s="16" t="s">
        <v>23</v>
      </c>
      <c r="D100" s="5">
        <v>6977</v>
      </c>
      <c r="M100" s="98" t="s">
        <v>305</v>
      </c>
      <c r="N100">
        <f t="shared" si="7"/>
        <v>1</v>
      </c>
      <c r="O100" t="str">
        <f t="shared" si="8"/>
        <v>SLO</v>
      </c>
      <c r="P100" s="56"/>
      <c r="Q100" s="16" t="s">
        <v>78</v>
      </c>
    </row>
    <row r="101" spans="1:17" ht="12.75">
      <c r="A101" s="21">
        <v>86</v>
      </c>
      <c r="B101" s="129" t="s">
        <v>1037</v>
      </c>
      <c r="C101" s="16" t="s">
        <v>360</v>
      </c>
      <c r="D101" s="5">
        <v>6842</v>
      </c>
      <c r="M101" s="98" t="s">
        <v>34</v>
      </c>
      <c r="N101">
        <f t="shared" si="7"/>
        <v>1</v>
      </c>
      <c r="O101" t="str">
        <f t="shared" si="8"/>
        <v>SUI</v>
      </c>
      <c r="P101" s="56"/>
      <c r="Q101" s="16" t="s">
        <v>395</v>
      </c>
    </row>
    <row r="102" spans="1:17" ht="12.75">
      <c r="A102" s="21">
        <v>87</v>
      </c>
      <c r="B102" s="129" t="s">
        <v>94</v>
      </c>
      <c r="C102" s="16" t="s">
        <v>78</v>
      </c>
      <c r="D102" s="5">
        <v>6572</v>
      </c>
      <c r="M102" s="98" t="s">
        <v>34</v>
      </c>
      <c r="N102">
        <f t="shared" si="7"/>
        <v>0</v>
      </c>
      <c r="O102">
        <f t="shared" si="8"/>
        <v>0</v>
      </c>
      <c r="P102" s="56"/>
      <c r="Q102" s="16" t="s">
        <v>310</v>
      </c>
    </row>
    <row r="103" spans="1:17" ht="12.75">
      <c r="A103" s="21">
        <v>88</v>
      </c>
      <c r="B103" s="129" t="s">
        <v>1038</v>
      </c>
      <c r="C103" s="16" t="s">
        <v>23</v>
      </c>
      <c r="D103" s="5">
        <v>6254</v>
      </c>
      <c r="M103" s="98" t="s">
        <v>34</v>
      </c>
      <c r="N103">
        <f t="shared" si="7"/>
        <v>0</v>
      </c>
      <c r="O103">
        <f t="shared" si="8"/>
        <v>0</v>
      </c>
      <c r="P103" s="56"/>
      <c r="Q103" s="16" t="s">
        <v>64</v>
      </c>
    </row>
    <row r="104" spans="1:17" ht="12.75">
      <c r="A104" s="21">
        <v>89</v>
      </c>
      <c r="B104" s="129" t="s">
        <v>1039</v>
      </c>
      <c r="C104" s="16" t="s">
        <v>78</v>
      </c>
      <c r="D104" s="5">
        <v>6174</v>
      </c>
      <c r="M104" s="98" t="s">
        <v>34</v>
      </c>
      <c r="N104">
        <f t="shared" si="7"/>
        <v>0</v>
      </c>
      <c r="O104">
        <f t="shared" si="8"/>
        <v>0</v>
      </c>
      <c r="P104" s="56"/>
      <c r="Q104" s="94" t="s">
        <v>12</v>
      </c>
    </row>
    <row r="105" spans="1:17" ht="12.75">
      <c r="A105" s="21">
        <v>90</v>
      </c>
      <c r="B105" s="129" t="s">
        <v>517</v>
      </c>
      <c r="C105" s="16" t="s">
        <v>504</v>
      </c>
      <c r="D105" s="5">
        <v>6128</v>
      </c>
      <c r="M105" s="98" t="s">
        <v>34</v>
      </c>
      <c r="N105">
        <f t="shared" si="7"/>
        <v>0</v>
      </c>
      <c r="O105">
        <f t="shared" si="8"/>
        <v>0</v>
      </c>
      <c r="P105" s="56"/>
      <c r="Q105" s="16" t="s">
        <v>62</v>
      </c>
    </row>
    <row r="106" spans="1:17" ht="12.75">
      <c r="A106" s="21">
        <v>91</v>
      </c>
      <c r="B106" s="129" t="s">
        <v>1040</v>
      </c>
      <c r="C106" s="16" t="s">
        <v>122</v>
      </c>
      <c r="D106" s="5">
        <v>6001</v>
      </c>
      <c r="M106" s="98" t="s">
        <v>34</v>
      </c>
      <c r="N106">
        <f t="shared" si="7"/>
        <v>0</v>
      </c>
      <c r="O106">
        <f t="shared" si="8"/>
        <v>0</v>
      </c>
      <c r="P106" s="56"/>
      <c r="Q106" s="16" t="s">
        <v>312</v>
      </c>
    </row>
    <row r="107" spans="1:17" ht="12.75">
      <c r="A107" s="21">
        <v>92</v>
      </c>
      <c r="B107" s="129" t="s">
        <v>768</v>
      </c>
      <c r="C107" s="16" t="s">
        <v>78</v>
      </c>
      <c r="D107" s="5">
        <v>5600</v>
      </c>
      <c r="M107" s="98" t="s">
        <v>16</v>
      </c>
      <c r="N107">
        <f t="shared" si="7"/>
        <v>1</v>
      </c>
      <c r="O107" t="str">
        <f t="shared" si="8"/>
        <v>SWE</v>
      </c>
      <c r="P107" s="56"/>
      <c r="Q107" s="16" t="s">
        <v>305</v>
      </c>
    </row>
    <row r="108" spans="1:17" ht="12.75">
      <c r="A108" s="21">
        <v>93</v>
      </c>
      <c r="B108" s="129" t="s">
        <v>1041</v>
      </c>
      <c r="C108" s="16" t="s">
        <v>62</v>
      </c>
      <c r="D108" s="5">
        <v>5367</v>
      </c>
      <c r="M108" s="98" t="s">
        <v>16</v>
      </c>
      <c r="N108">
        <f t="shared" si="7"/>
        <v>0</v>
      </c>
      <c r="O108">
        <f t="shared" si="8"/>
        <v>0</v>
      </c>
      <c r="P108" s="56"/>
      <c r="Q108" s="16" t="s">
        <v>34</v>
      </c>
    </row>
    <row r="109" spans="1:17" ht="12.75">
      <c r="A109" s="21">
        <v>94</v>
      </c>
      <c r="B109" s="129" t="s">
        <v>837</v>
      </c>
      <c r="C109" s="16" t="s">
        <v>36</v>
      </c>
      <c r="D109" s="5">
        <v>5115</v>
      </c>
      <c r="M109" t="s">
        <v>504</v>
      </c>
      <c r="N109">
        <f t="shared" si="7"/>
        <v>1</v>
      </c>
      <c r="O109" t="str">
        <f t="shared" si="8"/>
        <v>TUR</v>
      </c>
      <c r="P109" s="56"/>
      <c r="Q109" s="16" t="s">
        <v>16</v>
      </c>
    </row>
    <row r="110" spans="1:17" ht="12.75">
      <c r="A110" s="21">
        <v>95</v>
      </c>
      <c r="B110" s="129" t="s">
        <v>1042</v>
      </c>
      <c r="C110" s="16" t="s">
        <v>69</v>
      </c>
      <c r="D110" s="5">
        <v>4339</v>
      </c>
      <c r="M110" s="98" t="s">
        <v>360</v>
      </c>
      <c r="N110">
        <f t="shared" si="7"/>
        <v>1</v>
      </c>
      <c r="O110" t="str">
        <f t="shared" si="8"/>
        <v>UKR</v>
      </c>
      <c r="P110" s="56"/>
      <c r="Q110" s="16" t="s">
        <v>504</v>
      </c>
    </row>
    <row r="111" spans="1:17" ht="12.75">
      <c r="A111" s="21">
        <v>96</v>
      </c>
      <c r="B111" s="129" t="s">
        <v>178</v>
      </c>
      <c r="C111" s="16" t="s">
        <v>40</v>
      </c>
      <c r="D111" s="5">
        <v>4115</v>
      </c>
      <c r="M111" t="s">
        <v>360</v>
      </c>
      <c r="N111">
        <f t="shared" si="7"/>
        <v>0</v>
      </c>
      <c r="O111">
        <f t="shared" si="8"/>
        <v>0</v>
      </c>
      <c r="P111" s="56"/>
      <c r="Q111" s="16" t="s">
        <v>360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8.7109375" style="0" customWidth="1"/>
    <col min="3" max="3" width="5.421875" style="0" bestFit="1" customWidth="1"/>
    <col min="4" max="4" width="5.8515625" style="1" bestFit="1" customWidth="1"/>
    <col min="5" max="6" width="8.7109375" style="0" customWidth="1"/>
    <col min="7" max="7" width="8.421875" style="0" customWidth="1"/>
    <col min="8" max="8" width="8.7109375" style="0" customWidth="1"/>
    <col min="9" max="9" width="6.57421875" style="0" bestFit="1" customWidth="1"/>
    <col min="10" max="10" width="6.421875" style="0" bestFit="1" customWidth="1"/>
  </cols>
  <sheetData>
    <row r="1" spans="1:7" ht="21" customHeight="1">
      <c r="A1" s="2" t="s">
        <v>54</v>
      </c>
      <c r="B1" s="3"/>
      <c r="C1" s="3"/>
      <c r="D1" s="3"/>
      <c r="E1" s="3"/>
      <c r="F1" s="3"/>
      <c r="G1" s="3"/>
    </row>
    <row r="2" spans="1:8" ht="12.75" customHeight="1">
      <c r="A2" s="2" t="s">
        <v>55</v>
      </c>
      <c r="B2" s="3"/>
      <c r="F2" s="19"/>
      <c r="G2" s="19"/>
      <c r="H2" s="20"/>
    </row>
    <row r="3" spans="1:8" ht="12.75" customHeight="1">
      <c r="A3" s="2"/>
      <c r="B3" s="3"/>
      <c r="F3" s="19"/>
      <c r="G3" s="19"/>
      <c r="H3" s="20"/>
    </row>
    <row r="4" spans="1:8" ht="12.75">
      <c r="A4" s="3" t="s">
        <v>56</v>
      </c>
      <c r="B4" s="3"/>
      <c r="C4" s="16">
        <v>25</v>
      </c>
      <c r="D4" s="16" t="s">
        <v>907</v>
      </c>
      <c r="F4" s="19"/>
      <c r="G4" s="19"/>
      <c r="H4" s="20"/>
    </row>
    <row r="5" spans="1:8" ht="12.75">
      <c r="A5" s="3"/>
      <c r="C5" s="16">
        <v>6</v>
      </c>
      <c r="D5" s="16" t="s">
        <v>908</v>
      </c>
      <c r="F5" s="19"/>
      <c r="G5" s="19"/>
      <c r="H5" s="20"/>
    </row>
    <row r="6" spans="1:8" ht="12.75">
      <c r="A6" s="3"/>
      <c r="C6" s="16"/>
      <c r="D6" s="22" t="s">
        <v>909</v>
      </c>
      <c r="F6" s="19"/>
      <c r="G6" s="19"/>
      <c r="H6" s="20"/>
    </row>
    <row r="7" spans="3:8" ht="12.75">
      <c r="C7" s="16">
        <v>13</v>
      </c>
      <c r="D7" s="16" t="s">
        <v>976</v>
      </c>
      <c r="E7" s="16"/>
      <c r="F7" s="19"/>
      <c r="G7" s="19"/>
      <c r="H7" s="20"/>
    </row>
    <row r="8" spans="6:8" ht="12.75">
      <c r="F8" s="19"/>
      <c r="G8" s="19"/>
      <c r="H8" s="20"/>
    </row>
    <row r="9" ht="12.75">
      <c r="G9" s="17"/>
    </row>
    <row r="10" ht="12.75">
      <c r="F10" s="16"/>
    </row>
    <row r="14" ht="12.75">
      <c r="F14" s="6"/>
    </row>
    <row r="15" spans="1:10" ht="12.75">
      <c r="A15" s="5" t="s">
        <v>7</v>
      </c>
      <c r="B15" s="6" t="s">
        <v>8</v>
      </c>
      <c r="C15" s="5" t="s">
        <v>9</v>
      </c>
      <c r="D15" s="21" t="s">
        <v>10</v>
      </c>
      <c r="F15" s="38" t="s">
        <v>902</v>
      </c>
      <c r="G15" s="38" t="s">
        <v>9</v>
      </c>
      <c r="H15" s="5" t="s">
        <v>24</v>
      </c>
      <c r="I15" s="5" t="s">
        <v>539</v>
      </c>
      <c r="J15" s="91" t="s">
        <v>903</v>
      </c>
    </row>
    <row r="16" spans="1:10" ht="12.75">
      <c r="A16" s="7">
        <v>1</v>
      </c>
      <c r="B16" s="8" t="s">
        <v>19</v>
      </c>
      <c r="C16" s="9" t="s">
        <v>20</v>
      </c>
      <c r="D16" s="22">
        <v>5391</v>
      </c>
      <c r="F16" s="16">
        <v>1</v>
      </c>
      <c r="G16" s="16" t="s">
        <v>20</v>
      </c>
      <c r="H16" s="18">
        <f>J16/I16/$C$5</f>
        <v>898.5</v>
      </c>
      <c r="I16" s="16">
        <f>COUNTIF($C$16:$D$150,G16)</f>
        <v>1</v>
      </c>
      <c r="J16" s="92">
        <f>SUMIF($C$16:$D$146,G16,$D$16:$D$146)</f>
        <v>5391</v>
      </c>
    </row>
    <row r="17" spans="1:10" ht="12.75">
      <c r="A17" s="10">
        <v>2</v>
      </c>
      <c r="B17" s="11" t="s">
        <v>57</v>
      </c>
      <c r="C17" s="12" t="s">
        <v>18</v>
      </c>
      <c r="D17" s="22">
        <v>5029</v>
      </c>
      <c r="F17" s="16">
        <v>2</v>
      </c>
      <c r="G17" s="16" t="s">
        <v>62</v>
      </c>
      <c r="H17" s="18">
        <f aca="true" t="shared" si="0" ref="H17:H28">J17/I17/$C$5</f>
        <v>685.5</v>
      </c>
      <c r="I17" s="16">
        <f aca="true" t="shared" si="1" ref="I17:I28">COUNTIF($C$16:$D$150,G17)</f>
        <v>1</v>
      </c>
      <c r="J17" s="92">
        <f aca="true" t="shared" si="2" ref="J17:J28">SUMIF($C$16:$D$146,G17,$D$16:$D$146)</f>
        <v>4113</v>
      </c>
    </row>
    <row r="18" spans="1:10" ht="12.75">
      <c r="A18" s="13">
        <v>3</v>
      </c>
      <c r="B18" s="14" t="s">
        <v>58</v>
      </c>
      <c r="C18" s="15" t="s">
        <v>12</v>
      </c>
      <c r="D18" s="22">
        <v>4817</v>
      </c>
      <c r="F18" s="16">
        <v>3</v>
      </c>
      <c r="G18" s="16" t="s">
        <v>18</v>
      </c>
      <c r="H18" s="18">
        <f t="shared" si="0"/>
        <v>668.9444444444445</v>
      </c>
      <c r="I18" s="16">
        <f t="shared" si="1"/>
        <v>3</v>
      </c>
      <c r="J18" s="92">
        <f t="shared" si="2"/>
        <v>12041</v>
      </c>
    </row>
    <row r="19" spans="1:10" ht="12.75">
      <c r="A19" s="16">
        <v>4</v>
      </c>
      <c r="B19" s="17" t="s">
        <v>59</v>
      </c>
      <c r="C19" s="16" t="s">
        <v>16</v>
      </c>
      <c r="D19" s="22">
        <v>4299</v>
      </c>
      <c r="F19" s="16">
        <v>4</v>
      </c>
      <c r="G19" s="16" t="s">
        <v>64</v>
      </c>
      <c r="H19" s="18">
        <f t="shared" si="0"/>
        <v>655.5</v>
      </c>
      <c r="I19" s="16">
        <f t="shared" si="1"/>
        <v>1</v>
      </c>
      <c r="J19" s="92">
        <f t="shared" si="2"/>
        <v>3933</v>
      </c>
    </row>
    <row r="20" spans="1:10" ht="12.75">
      <c r="A20" s="16">
        <v>5</v>
      </c>
      <c r="B20" s="17" t="s">
        <v>60</v>
      </c>
      <c r="C20" s="16" t="s">
        <v>16</v>
      </c>
      <c r="D20" s="22">
        <v>4278</v>
      </c>
      <c r="F20" s="16">
        <v>5</v>
      </c>
      <c r="G20" s="16" t="s">
        <v>16</v>
      </c>
      <c r="H20" s="18">
        <f t="shared" si="0"/>
        <v>640.6666666666666</v>
      </c>
      <c r="I20" s="16">
        <f t="shared" si="1"/>
        <v>3</v>
      </c>
      <c r="J20" s="92">
        <f t="shared" si="2"/>
        <v>11532</v>
      </c>
    </row>
    <row r="21" spans="1:10" ht="12.75">
      <c r="A21" s="16">
        <v>6</v>
      </c>
      <c r="B21" s="17" t="s">
        <v>61</v>
      </c>
      <c r="C21" s="16" t="s">
        <v>62</v>
      </c>
      <c r="D21" s="22">
        <v>4113</v>
      </c>
      <c r="F21" s="16">
        <v>6</v>
      </c>
      <c r="G21" s="16" t="s">
        <v>12</v>
      </c>
      <c r="H21" s="18">
        <f t="shared" si="0"/>
        <v>615.75</v>
      </c>
      <c r="I21" s="16">
        <f t="shared" si="1"/>
        <v>2</v>
      </c>
      <c r="J21" s="92">
        <f t="shared" si="2"/>
        <v>7389</v>
      </c>
    </row>
    <row r="22" spans="1:10" ht="12.75">
      <c r="A22" s="16">
        <v>7</v>
      </c>
      <c r="B22" s="17" t="s">
        <v>63</v>
      </c>
      <c r="C22" s="16" t="s">
        <v>64</v>
      </c>
      <c r="D22" s="22">
        <v>3933</v>
      </c>
      <c r="F22" s="16">
        <v>7</v>
      </c>
      <c r="G22" s="16" t="s">
        <v>23</v>
      </c>
      <c r="H22" s="18">
        <f t="shared" si="0"/>
        <v>582.8333333333334</v>
      </c>
      <c r="I22" s="16">
        <f t="shared" si="1"/>
        <v>2</v>
      </c>
      <c r="J22" s="92">
        <f t="shared" si="2"/>
        <v>6994</v>
      </c>
    </row>
    <row r="23" spans="1:10" ht="12.75">
      <c r="A23" s="16">
        <v>8</v>
      </c>
      <c r="B23" s="17" t="s">
        <v>65</v>
      </c>
      <c r="C23" s="16" t="s">
        <v>34</v>
      </c>
      <c r="D23" s="22">
        <v>3816</v>
      </c>
      <c r="F23" s="16">
        <v>8</v>
      </c>
      <c r="G23" s="16" t="s">
        <v>69</v>
      </c>
      <c r="H23" s="18">
        <f t="shared" si="0"/>
        <v>518.9166666666666</v>
      </c>
      <c r="I23" s="16">
        <f t="shared" si="1"/>
        <v>2</v>
      </c>
      <c r="J23" s="92">
        <f t="shared" si="2"/>
        <v>6227</v>
      </c>
    </row>
    <row r="24" spans="1:10" ht="12.75">
      <c r="A24" s="16">
        <v>9</v>
      </c>
      <c r="B24" s="17" t="s">
        <v>66</v>
      </c>
      <c r="C24" s="16" t="s">
        <v>23</v>
      </c>
      <c r="D24" s="22">
        <v>3808</v>
      </c>
      <c r="F24" s="16">
        <v>9</v>
      </c>
      <c r="G24" s="16" t="s">
        <v>34</v>
      </c>
      <c r="H24" s="18">
        <f t="shared" si="0"/>
        <v>518.7222222222223</v>
      </c>
      <c r="I24" s="16">
        <f t="shared" si="1"/>
        <v>3</v>
      </c>
      <c r="J24" s="92">
        <f t="shared" si="2"/>
        <v>9337</v>
      </c>
    </row>
    <row r="25" spans="1:10" ht="12.75">
      <c r="A25" s="16">
        <v>10</v>
      </c>
      <c r="B25" s="17" t="s">
        <v>67</v>
      </c>
      <c r="C25" s="16" t="s">
        <v>18</v>
      </c>
      <c r="D25" s="22">
        <v>3738</v>
      </c>
      <c r="F25" s="16">
        <v>10</v>
      </c>
      <c r="G25" s="16" t="s">
        <v>30</v>
      </c>
      <c r="H25" s="18">
        <f t="shared" si="0"/>
        <v>498.22222222222223</v>
      </c>
      <c r="I25" s="16">
        <f t="shared" si="1"/>
        <v>3</v>
      </c>
      <c r="J25" s="92">
        <f t="shared" si="2"/>
        <v>8968</v>
      </c>
    </row>
    <row r="26" spans="1:10" ht="12.75">
      <c r="A26" s="16">
        <v>11</v>
      </c>
      <c r="B26" s="17" t="s">
        <v>68</v>
      </c>
      <c r="C26" s="16" t="s">
        <v>69</v>
      </c>
      <c r="D26" s="22">
        <v>3526</v>
      </c>
      <c r="F26" s="16">
        <v>11</v>
      </c>
      <c r="G26" s="16" t="s">
        <v>36</v>
      </c>
      <c r="H26" s="18">
        <f t="shared" si="0"/>
        <v>488.8333333333333</v>
      </c>
      <c r="I26" s="16">
        <f t="shared" si="1"/>
        <v>1</v>
      </c>
      <c r="J26" s="92">
        <f t="shared" si="2"/>
        <v>2933</v>
      </c>
    </row>
    <row r="27" spans="1:10" ht="12.75">
      <c r="A27" s="16">
        <v>12</v>
      </c>
      <c r="B27" s="23" t="s">
        <v>70</v>
      </c>
      <c r="C27" s="16" t="s">
        <v>30</v>
      </c>
      <c r="D27" s="22">
        <v>3363</v>
      </c>
      <c r="F27" s="16">
        <v>12</v>
      </c>
      <c r="G27" s="16" t="s">
        <v>40</v>
      </c>
      <c r="H27" s="18">
        <f t="shared" si="0"/>
        <v>417.9166666666667</v>
      </c>
      <c r="I27" s="16">
        <f t="shared" si="1"/>
        <v>2</v>
      </c>
      <c r="J27" s="92">
        <f t="shared" si="2"/>
        <v>5015</v>
      </c>
    </row>
    <row r="28" spans="1:10" ht="12.75">
      <c r="A28" s="16">
        <v>13</v>
      </c>
      <c r="B28" s="17" t="s">
        <v>17</v>
      </c>
      <c r="C28" s="16" t="s">
        <v>18</v>
      </c>
      <c r="D28" s="22">
        <v>3274</v>
      </c>
      <c r="F28" s="16">
        <v>13</v>
      </c>
      <c r="G28" s="16" t="s">
        <v>78</v>
      </c>
      <c r="H28" s="18">
        <f t="shared" si="0"/>
        <v>413.3333333333333</v>
      </c>
      <c r="I28" s="16">
        <f t="shared" si="1"/>
        <v>1</v>
      </c>
      <c r="J28" s="92">
        <f t="shared" si="2"/>
        <v>2480</v>
      </c>
    </row>
    <row r="29" spans="1:6" ht="12.75">
      <c r="A29" s="16">
        <v>14</v>
      </c>
      <c r="B29" t="s">
        <v>46</v>
      </c>
      <c r="C29" s="16" t="s">
        <v>23</v>
      </c>
      <c r="D29" s="22">
        <v>3186</v>
      </c>
      <c r="F29" s="16"/>
    </row>
    <row r="30" spans="1:6" ht="12.75">
      <c r="A30" s="16">
        <v>15</v>
      </c>
      <c r="B30" s="17" t="s">
        <v>71</v>
      </c>
      <c r="C30" s="16" t="s">
        <v>30</v>
      </c>
      <c r="D30" s="22">
        <v>3125</v>
      </c>
      <c r="F30" s="16"/>
    </row>
    <row r="31" spans="1:6" ht="12.75">
      <c r="A31" s="16">
        <v>16</v>
      </c>
      <c r="B31" s="17" t="s">
        <v>72</v>
      </c>
      <c r="C31" s="16" t="s">
        <v>34</v>
      </c>
      <c r="D31" s="22">
        <v>3084</v>
      </c>
      <c r="F31" s="16"/>
    </row>
    <row r="32" spans="1:6" ht="12.75">
      <c r="A32" s="16">
        <v>17</v>
      </c>
      <c r="B32" s="17" t="s">
        <v>73</v>
      </c>
      <c r="C32" s="16" t="s">
        <v>16</v>
      </c>
      <c r="D32" s="22">
        <v>2955</v>
      </c>
      <c r="F32" s="16"/>
    </row>
    <row r="33" spans="1:6" ht="12.75">
      <c r="A33" s="16">
        <v>18</v>
      </c>
      <c r="B33" s="17" t="s">
        <v>74</v>
      </c>
      <c r="C33" s="16" t="s">
        <v>36</v>
      </c>
      <c r="D33" s="22">
        <v>2933</v>
      </c>
      <c r="E33" s="16"/>
      <c r="F33" s="16"/>
    </row>
    <row r="34" spans="1:6" ht="12.75">
      <c r="A34" s="16">
        <v>19</v>
      </c>
      <c r="B34" s="17" t="s">
        <v>75</v>
      </c>
      <c r="C34" s="16" t="s">
        <v>40</v>
      </c>
      <c r="D34" s="22">
        <v>2932</v>
      </c>
      <c r="E34" s="16"/>
      <c r="F34" s="16"/>
    </row>
    <row r="35" spans="1:6" ht="12.75">
      <c r="A35" s="16">
        <v>20</v>
      </c>
      <c r="B35" s="17" t="s">
        <v>76</v>
      </c>
      <c r="C35" s="16" t="s">
        <v>69</v>
      </c>
      <c r="D35" s="22">
        <v>2701</v>
      </c>
      <c r="E35" s="16"/>
      <c r="F35" s="16"/>
    </row>
    <row r="36" spans="1:6" ht="12.75">
      <c r="A36" s="16">
        <v>21</v>
      </c>
      <c r="B36" s="17" t="s">
        <v>77</v>
      </c>
      <c r="C36" s="16" t="s">
        <v>12</v>
      </c>
      <c r="D36" s="22">
        <v>2572</v>
      </c>
      <c r="E36" s="16"/>
      <c r="F36" s="16"/>
    </row>
    <row r="37" spans="1:6" ht="12.75">
      <c r="A37" s="16">
        <v>22</v>
      </c>
      <c r="B37" s="17" t="s">
        <v>79</v>
      </c>
      <c r="C37" s="16" t="s">
        <v>30</v>
      </c>
      <c r="D37" s="22">
        <v>2480</v>
      </c>
      <c r="E37" s="16"/>
      <c r="F37" s="16"/>
    </row>
    <row r="38" spans="1:6" ht="12.75">
      <c r="A38" s="16">
        <v>22</v>
      </c>
      <c r="B38" s="17" t="s">
        <v>80</v>
      </c>
      <c r="C38" s="16" t="s">
        <v>78</v>
      </c>
      <c r="D38" s="22">
        <v>2480</v>
      </c>
      <c r="E38" s="16"/>
      <c r="F38" s="16"/>
    </row>
    <row r="39" spans="1:6" ht="12.75">
      <c r="A39" s="16">
        <v>24</v>
      </c>
      <c r="B39" s="17" t="s">
        <v>81</v>
      </c>
      <c r="C39" s="16" t="s">
        <v>34</v>
      </c>
      <c r="D39" s="22">
        <v>2437</v>
      </c>
      <c r="E39" s="16"/>
      <c r="F39" s="16"/>
    </row>
    <row r="40" spans="1:6" ht="12.75">
      <c r="A40" s="16">
        <v>25</v>
      </c>
      <c r="B40" s="17" t="s">
        <v>39</v>
      </c>
      <c r="C40" s="16" t="s">
        <v>40</v>
      </c>
      <c r="D40" s="22">
        <v>2083</v>
      </c>
      <c r="E40" s="16"/>
      <c r="F40" s="16"/>
    </row>
    <row r="41" spans="1:6" ht="12.75">
      <c r="A41" s="16"/>
      <c r="B41" s="17"/>
      <c r="D41" s="22"/>
      <c r="E41" s="16"/>
      <c r="F41" s="16"/>
    </row>
    <row r="42" spans="1:6" ht="12.75">
      <c r="A42" s="16"/>
      <c r="B42" s="17"/>
      <c r="D42" s="22"/>
      <c r="E42" s="16"/>
      <c r="F42" s="16"/>
    </row>
    <row r="43" spans="1:6" ht="12.75">
      <c r="A43" s="16"/>
      <c r="B43" s="17"/>
      <c r="D43" s="22"/>
      <c r="E43" s="16"/>
      <c r="F43" s="16"/>
    </row>
    <row r="44" spans="1:6" ht="12.75">
      <c r="A44" s="16"/>
      <c r="B44" s="17"/>
      <c r="D44" s="22"/>
      <c r="E44" s="16"/>
      <c r="F44" s="16"/>
    </row>
    <row r="45" spans="1:6" ht="12.75">
      <c r="A45" s="16"/>
      <c r="B45" s="17"/>
      <c r="D45" s="22"/>
      <c r="E45" s="16"/>
      <c r="F45" s="16"/>
    </row>
    <row r="46" spans="1:6" ht="12.75">
      <c r="A46" s="16"/>
      <c r="B46" s="17"/>
      <c r="D46" s="22"/>
      <c r="E46" s="16"/>
      <c r="F46" s="16"/>
    </row>
    <row r="47" spans="1:6" ht="12.75">
      <c r="A47" s="16"/>
      <c r="B47" s="17"/>
      <c r="D47" s="22"/>
      <c r="E47" s="16"/>
      <c r="F47" s="16"/>
    </row>
    <row r="48" spans="1:6" ht="12.75">
      <c r="A48" s="16"/>
      <c r="B48" s="17"/>
      <c r="D48" s="22"/>
      <c r="E48" s="16"/>
      <c r="F48" s="16"/>
    </row>
    <row r="49" spans="1:6" ht="12.75">
      <c r="A49" s="16"/>
      <c r="B49" s="17"/>
      <c r="D49" s="22"/>
      <c r="E49" s="16"/>
      <c r="F49" s="16"/>
    </row>
    <row r="50" spans="1:6" ht="12.75">
      <c r="A50" s="16"/>
      <c r="B50" s="17"/>
      <c r="D50" s="22"/>
      <c r="E50" s="16"/>
      <c r="F50" s="16"/>
    </row>
    <row r="51" spans="1:6" ht="12.75">
      <c r="A51" s="16"/>
      <c r="B51" s="17"/>
      <c r="D51" s="22"/>
      <c r="E51" s="16"/>
      <c r="F51" s="16"/>
    </row>
    <row r="52" spans="1:6" ht="12.75">
      <c r="A52" s="16"/>
      <c r="B52" s="17"/>
      <c r="D52" s="22"/>
      <c r="E52" s="16"/>
      <c r="F52" s="16"/>
    </row>
    <row r="53" spans="1:6" ht="12.75">
      <c r="A53" s="16"/>
      <c r="B53" s="17"/>
      <c r="D53" s="22"/>
      <c r="E53" s="16"/>
      <c r="F53" s="16"/>
    </row>
    <row r="54" spans="1:6" ht="12.75">
      <c r="A54" s="16"/>
      <c r="B54" s="17"/>
      <c r="D54" s="22"/>
      <c r="E54" s="16"/>
      <c r="F54" s="16"/>
    </row>
    <row r="55" spans="1:6" ht="12.75">
      <c r="A55" s="16"/>
      <c r="B55" s="17"/>
      <c r="D55" s="22"/>
      <c r="E55" s="16"/>
      <c r="F55" s="16"/>
    </row>
    <row r="56" spans="1:6" ht="12.75">
      <c r="A56" s="16"/>
      <c r="B56" s="17"/>
      <c r="D56" s="22"/>
      <c r="E56" s="16"/>
      <c r="F56" s="16"/>
    </row>
    <row r="57" spans="1:6" ht="12.75">
      <c r="A57" s="16"/>
      <c r="B57" s="17"/>
      <c r="D57" s="22"/>
      <c r="E57" s="16"/>
      <c r="F57" s="16"/>
    </row>
    <row r="58" spans="1:6" ht="12.75">
      <c r="A58" s="16"/>
      <c r="B58" s="17"/>
      <c r="D58" s="22"/>
      <c r="E58" s="16"/>
      <c r="F58" s="16"/>
    </row>
  </sheetData>
  <sheetProtection selectLockedCells="1" selectUnlockedCells="1"/>
  <printOptions/>
  <pageMargins left="0.7479166666666667" right="0.14027777777777778" top="0.7597222222222222" bottom="0.4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1">
      <selection activeCell="G42" sqref="G42"/>
    </sheetView>
  </sheetViews>
  <sheetFormatPr defaultColWidth="11.421875" defaultRowHeight="12.75"/>
  <cols>
    <col min="13" max="17" width="0" style="0" hidden="1" customWidth="1"/>
  </cols>
  <sheetData>
    <row r="1" ht="12.75">
      <c r="A1" t="s">
        <v>1044</v>
      </c>
    </row>
    <row r="2" spans="1:12" ht="12.75">
      <c r="A2" s="125" t="s">
        <v>978</v>
      </c>
      <c r="F2" t="s">
        <v>905</v>
      </c>
      <c r="G2" s="125" t="s">
        <v>983</v>
      </c>
      <c r="H2" s="125" t="s">
        <v>2</v>
      </c>
      <c r="I2" s="125" t="s">
        <v>145</v>
      </c>
      <c r="J2" s="125"/>
      <c r="L2" t="s">
        <v>1043</v>
      </c>
    </row>
    <row r="3" spans="6:13" ht="12.75">
      <c r="F3" t="s">
        <v>906</v>
      </c>
      <c r="G3" s="125" t="s">
        <v>986</v>
      </c>
      <c r="H3" s="125" t="s">
        <v>982</v>
      </c>
      <c r="I3" s="125" t="s">
        <v>985</v>
      </c>
      <c r="J3" s="125"/>
      <c r="M3" t="s">
        <v>930</v>
      </c>
    </row>
    <row r="4" spans="1:13" ht="12.75">
      <c r="A4" s="125" t="s">
        <v>981</v>
      </c>
      <c r="B4" s="125"/>
      <c r="C4" s="125"/>
      <c r="D4" t="s">
        <v>907</v>
      </c>
      <c r="F4" t="s">
        <v>910</v>
      </c>
      <c r="G4" s="125" t="s">
        <v>987</v>
      </c>
      <c r="H4" s="125" t="s">
        <v>150</v>
      </c>
      <c r="I4" s="125" t="s">
        <v>139</v>
      </c>
      <c r="J4" s="125"/>
      <c r="M4" t="s">
        <v>916</v>
      </c>
    </row>
    <row r="5" spans="4:13" ht="12.75">
      <c r="D5" t="s">
        <v>908</v>
      </c>
      <c r="F5" t="s">
        <v>911</v>
      </c>
      <c r="G5" s="125" t="s">
        <v>988</v>
      </c>
      <c r="H5" s="125" t="s">
        <v>984</v>
      </c>
      <c r="I5" s="125" t="s">
        <v>989</v>
      </c>
      <c r="J5" s="125"/>
      <c r="M5" t="s">
        <v>917</v>
      </c>
    </row>
    <row r="6" spans="4:13" ht="12.75">
      <c r="D6" t="s">
        <v>909</v>
      </c>
      <c r="F6" t="s">
        <v>912</v>
      </c>
      <c r="G6" s="125" t="s">
        <v>990</v>
      </c>
      <c r="H6" s="125" t="s">
        <v>293</v>
      </c>
      <c r="I6" s="125" t="s">
        <v>139</v>
      </c>
      <c r="J6" s="125"/>
      <c r="M6" t="s">
        <v>918</v>
      </c>
    </row>
    <row r="7" spans="4:13" ht="12.75">
      <c r="D7" t="s">
        <v>976</v>
      </c>
      <c r="F7" t="s">
        <v>913</v>
      </c>
      <c r="G7" s="125" t="s">
        <v>991</v>
      </c>
      <c r="H7" s="125" t="s">
        <v>994</v>
      </c>
      <c r="I7" s="125" t="s">
        <v>996</v>
      </c>
      <c r="J7" s="125"/>
      <c r="M7" t="s">
        <v>919</v>
      </c>
    </row>
    <row r="8" spans="6:13" ht="12.75">
      <c r="F8" t="s">
        <v>914</v>
      </c>
      <c r="G8" s="125" t="s">
        <v>992</v>
      </c>
      <c r="H8" s="125" t="s">
        <v>447</v>
      </c>
      <c r="I8" s="125" t="s">
        <v>139</v>
      </c>
      <c r="J8" s="125"/>
      <c r="M8" t="s">
        <v>920</v>
      </c>
    </row>
    <row r="9" spans="6:13" ht="12.75">
      <c r="F9" t="s">
        <v>925</v>
      </c>
      <c r="G9" s="125" t="s">
        <v>993</v>
      </c>
      <c r="H9" s="125" t="s">
        <v>995</v>
      </c>
      <c r="I9" s="125" t="s">
        <v>997</v>
      </c>
      <c r="J9" s="125"/>
      <c r="M9" t="s">
        <v>921</v>
      </c>
    </row>
    <row r="10" ht="12.75">
      <c r="M10" t="s">
        <v>922</v>
      </c>
    </row>
    <row r="11" spans="6:13" ht="12.75">
      <c r="F11" t="s">
        <v>589</v>
      </c>
      <c r="M11" t="s">
        <v>923</v>
      </c>
    </row>
    <row r="12" ht="12.75">
      <c r="M12" t="s">
        <v>950</v>
      </c>
    </row>
    <row r="13" ht="12.75">
      <c r="M13" t="s">
        <v>924</v>
      </c>
    </row>
    <row r="15" spans="1:10" ht="12.75">
      <c r="A15" t="s">
        <v>7</v>
      </c>
      <c r="B15" t="s">
        <v>8</v>
      </c>
      <c r="C15" t="s">
        <v>9</v>
      </c>
      <c r="D15" t="s">
        <v>10</v>
      </c>
      <c r="F15" t="s">
        <v>902</v>
      </c>
      <c r="G15" t="s">
        <v>9</v>
      </c>
      <c r="H15" t="s">
        <v>24</v>
      </c>
      <c r="I15" t="s">
        <v>539</v>
      </c>
      <c r="J15" t="s">
        <v>903</v>
      </c>
    </row>
    <row r="16" spans="1:17" ht="12.75">
      <c r="A16">
        <v>1</v>
      </c>
      <c r="F16">
        <v>1</v>
      </c>
      <c r="G16" t="s">
        <v>305</v>
      </c>
      <c r="H16">
        <v>720.85</v>
      </c>
      <c r="I16">
        <v>1</v>
      </c>
      <c r="J16">
        <v>14417</v>
      </c>
      <c r="M16" t="s">
        <v>20</v>
      </c>
      <c r="N16">
        <v>1</v>
      </c>
      <c r="O16" t="s">
        <v>20</v>
      </c>
      <c r="Q16">
        <v>0</v>
      </c>
    </row>
    <row r="17" spans="1:17" ht="12.75">
      <c r="A17">
        <v>2</v>
      </c>
      <c r="F17">
        <v>2</v>
      </c>
      <c r="G17" t="s">
        <v>34</v>
      </c>
      <c r="H17">
        <v>601.7</v>
      </c>
      <c r="I17">
        <v>6</v>
      </c>
      <c r="J17">
        <v>72204</v>
      </c>
      <c r="M17" t="s">
        <v>20</v>
      </c>
      <c r="N17">
        <v>0</v>
      </c>
      <c r="O17">
        <v>0</v>
      </c>
      <c r="Q17">
        <v>0</v>
      </c>
    </row>
    <row r="18" spans="1:17" ht="12.75">
      <c r="A18">
        <v>3</v>
      </c>
      <c r="F18">
        <v>3</v>
      </c>
      <c r="G18" t="s">
        <v>20</v>
      </c>
      <c r="H18">
        <v>601.3666666666667</v>
      </c>
      <c r="I18">
        <v>6</v>
      </c>
      <c r="J18">
        <v>72164</v>
      </c>
      <c r="M18" t="s">
        <v>20</v>
      </c>
      <c r="N18">
        <v>0</v>
      </c>
      <c r="O18">
        <v>0</v>
      </c>
      <c r="Q18">
        <v>0</v>
      </c>
    </row>
    <row r="19" spans="1:17" ht="12.75">
      <c r="A19">
        <v>4</v>
      </c>
      <c r="F19">
        <v>4</v>
      </c>
      <c r="G19" t="s">
        <v>310</v>
      </c>
      <c r="H19">
        <v>581.2277777777778</v>
      </c>
      <c r="I19">
        <v>9</v>
      </c>
      <c r="J19">
        <v>104621</v>
      </c>
      <c r="M19" t="s">
        <v>20</v>
      </c>
      <c r="N19">
        <v>0</v>
      </c>
      <c r="O19">
        <v>0</v>
      </c>
      <c r="Q19">
        <v>0</v>
      </c>
    </row>
    <row r="20" spans="1:17" ht="12.75">
      <c r="A20">
        <v>5</v>
      </c>
      <c r="F20">
        <v>5</v>
      </c>
      <c r="G20" t="s">
        <v>30</v>
      </c>
      <c r="H20">
        <v>565.31875</v>
      </c>
      <c r="I20">
        <v>8</v>
      </c>
      <c r="J20">
        <v>90451</v>
      </c>
      <c r="M20" t="s">
        <v>20</v>
      </c>
      <c r="N20">
        <v>0</v>
      </c>
      <c r="O20">
        <v>0</v>
      </c>
      <c r="Q20">
        <v>0</v>
      </c>
    </row>
    <row r="21" spans="1:17" ht="12.75">
      <c r="A21">
        <v>6</v>
      </c>
      <c r="F21">
        <v>6</v>
      </c>
      <c r="G21" t="s">
        <v>362</v>
      </c>
      <c r="H21">
        <v>564.5</v>
      </c>
      <c r="I21">
        <v>1</v>
      </c>
      <c r="J21">
        <v>11290</v>
      </c>
      <c r="M21" t="s">
        <v>20</v>
      </c>
      <c r="N21">
        <v>0</v>
      </c>
      <c r="O21">
        <v>0</v>
      </c>
      <c r="Q21">
        <v>0</v>
      </c>
    </row>
    <row r="22" spans="1:17" ht="12.75">
      <c r="A22">
        <v>7</v>
      </c>
      <c r="F22">
        <v>7</v>
      </c>
      <c r="G22" t="s">
        <v>16</v>
      </c>
      <c r="H22">
        <v>557.25</v>
      </c>
      <c r="I22">
        <v>2</v>
      </c>
      <c r="J22">
        <v>22290</v>
      </c>
      <c r="M22" t="s">
        <v>36</v>
      </c>
      <c r="N22">
        <v>1</v>
      </c>
      <c r="O22" t="s">
        <v>36</v>
      </c>
      <c r="Q22">
        <v>0</v>
      </c>
    </row>
    <row r="23" spans="1:17" ht="12.75">
      <c r="A23">
        <v>8</v>
      </c>
      <c r="F23">
        <v>8</v>
      </c>
      <c r="G23" t="s">
        <v>312</v>
      </c>
      <c r="H23">
        <v>530.5071428571429</v>
      </c>
      <c r="I23">
        <v>7</v>
      </c>
      <c r="J23">
        <v>74271</v>
      </c>
      <c r="M23" t="s">
        <v>36</v>
      </c>
      <c r="N23">
        <v>0</v>
      </c>
      <c r="O23">
        <v>0</v>
      </c>
      <c r="Q23">
        <v>0</v>
      </c>
    </row>
    <row r="24" spans="1:17" ht="12.75">
      <c r="A24">
        <v>9</v>
      </c>
      <c r="F24">
        <v>9</v>
      </c>
      <c r="G24" t="s">
        <v>209</v>
      </c>
      <c r="H24">
        <v>530.5</v>
      </c>
      <c r="I24">
        <v>4</v>
      </c>
      <c r="J24">
        <v>42440</v>
      </c>
      <c r="M24" t="s">
        <v>36</v>
      </c>
      <c r="N24">
        <v>0</v>
      </c>
      <c r="O24">
        <v>0</v>
      </c>
      <c r="Q24">
        <v>0</v>
      </c>
    </row>
    <row r="25" spans="1:17" ht="12.75">
      <c r="A25">
        <v>10</v>
      </c>
      <c r="F25">
        <v>10</v>
      </c>
      <c r="G25" t="s">
        <v>12</v>
      </c>
      <c r="H25">
        <v>507.725</v>
      </c>
      <c r="I25">
        <v>4</v>
      </c>
      <c r="J25">
        <v>40618</v>
      </c>
      <c r="M25" t="s">
        <v>36</v>
      </c>
      <c r="N25">
        <v>0</v>
      </c>
      <c r="O25">
        <v>0</v>
      </c>
      <c r="Q25">
        <v>0</v>
      </c>
    </row>
    <row r="26" spans="1:17" ht="12.75">
      <c r="A26">
        <v>11</v>
      </c>
      <c r="F26">
        <v>11</v>
      </c>
      <c r="G26" t="s">
        <v>18</v>
      </c>
      <c r="H26">
        <v>507</v>
      </c>
      <c r="I26">
        <v>4</v>
      </c>
      <c r="J26">
        <v>40560</v>
      </c>
      <c r="M26" t="s">
        <v>36</v>
      </c>
      <c r="N26">
        <v>0</v>
      </c>
      <c r="O26">
        <v>0</v>
      </c>
      <c r="Q26">
        <v>0</v>
      </c>
    </row>
    <row r="27" spans="1:17" ht="12.75">
      <c r="A27">
        <v>12</v>
      </c>
      <c r="F27">
        <v>12</v>
      </c>
      <c r="G27" t="s">
        <v>395</v>
      </c>
      <c r="H27">
        <v>502.75</v>
      </c>
      <c r="I27">
        <v>1</v>
      </c>
      <c r="J27">
        <v>10055</v>
      </c>
      <c r="M27" t="s">
        <v>362</v>
      </c>
      <c r="N27">
        <v>1</v>
      </c>
      <c r="O27" t="s">
        <v>362</v>
      </c>
      <c r="Q27">
        <v>0</v>
      </c>
    </row>
    <row r="28" spans="1:17" ht="12.75">
      <c r="A28">
        <v>13</v>
      </c>
      <c r="F28">
        <v>13</v>
      </c>
      <c r="G28" t="s">
        <v>64</v>
      </c>
      <c r="H28">
        <v>485.6375</v>
      </c>
      <c r="I28">
        <v>4</v>
      </c>
      <c r="J28">
        <v>38851</v>
      </c>
      <c r="M28" t="s">
        <v>209</v>
      </c>
      <c r="N28">
        <v>1</v>
      </c>
      <c r="O28" t="s">
        <v>209</v>
      </c>
      <c r="Q28">
        <v>0</v>
      </c>
    </row>
    <row r="29" spans="1:17" ht="12.75">
      <c r="A29">
        <v>14</v>
      </c>
      <c r="F29">
        <v>14</v>
      </c>
      <c r="G29" t="s">
        <v>23</v>
      </c>
      <c r="H29">
        <v>464.43125</v>
      </c>
      <c r="I29">
        <v>8</v>
      </c>
      <c r="J29">
        <v>74309</v>
      </c>
      <c r="M29" t="s">
        <v>209</v>
      </c>
      <c r="N29">
        <v>0</v>
      </c>
      <c r="O29">
        <v>0</v>
      </c>
      <c r="Q29">
        <v>0</v>
      </c>
    </row>
    <row r="30" spans="1:17" ht="12.75">
      <c r="A30">
        <v>15</v>
      </c>
      <c r="F30">
        <v>15</v>
      </c>
      <c r="G30" t="s">
        <v>69</v>
      </c>
      <c r="H30">
        <v>463.1625</v>
      </c>
      <c r="I30">
        <v>4</v>
      </c>
      <c r="J30">
        <v>37053</v>
      </c>
      <c r="M30" t="s">
        <v>209</v>
      </c>
      <c r="N30">
        <v>0</v>
      </c>
      <c r="O30">
        <v>0</v>
      </c>
      <c r="Q30">
        <v>0</v>
      </c>
    </row>
    <row r="31" spans="1:17" ht="12.75">
      <c r="A31">
        <v>16</v>
      </c>
      <c r="F31">
        <v>16</v>
      </c>
      <c r="G31" t="s">
        <v>36</v>
      </c>
      <c r="H31">
        <v>461.4</v>
      </c>
      <c r="I31">
        <v>5</v>
      </c>
      <c r="J31">
        <v>46140</v>
      </c>
      <c r="M31" t="s">
        <v>209</v>
      </c>
      <c r="N31">
        <v>0</v>
      </c>
      <c r="O31">
        <v>0</v>
      </c>
      <c r="Q31">
        <v>0</v>
      </c>
    </row>
    <row r="32" spans="1:17" ht="12.75">
      <c r="A32">
        <v>17</v>
      </c>
      <c r="F32">
        <v>17</v>
      </c>
      <c r="G32" t="s">
        <v>62</v>
      </c>
      <c r="H32">
        <v>442.7666666666667</v>
      </c>
      <c r="I32">
        <v>6</v>
      </c>
      <c r="J32">
        <v>53132</v>
      </c>
      <c r="M32" t="s">
        <v>40</v>
      </c>
      <c r="N32">
        <v>1</v>
      </c>
      <c r="O32" t="s">
        <v>40</v>
      </c>
      <c r="Q32">
        <v>0</v>
      </c>
    </row>
    <row r="33" spans="1:17" ht="12.75">
      <c r="A33">
        <v>18</v>
      </c>
      <c r="F33">
        <v>18</v>
      </c>
      <c r="G33" t="s">
        <v>360</v>
      </c>
      <c r="H33">
        <v>440.175</v>
      </c>
      <c r="I33">
        <v>2</v>
      </c>
      <c r="J33">
        <v>17607</v>
      </c>
      <c r="M33" t="s">
        <v>40</v>
      </c>
      <c r="N33">
        <v>0</v>
      </c>
      <c r="O33">
        <v>0</v>
      </c>
      <c r="Q33">
        <v>0</v>
      </c>
    </row>
    <row r="34" spans="1:17" ht="12.75">
      <c r="A34">
        <v>19</v>
      </c>
      <c r="F34">
        <v>19</v>
      </c>
      <c r="G34" t="s">
        <v>122</v>
      </c>
      <c r="H34">
        <v>418.4125</v>
      </c>
      <c r="I34">
        <v>4</v>
      </c>
      <c r="J34">
        <v>33473</v>
      </c>
      <c r="M34" t="s">
        <v>40</v>
      </c>
      <c r="N34">
        <v>0</v>
      </c>
      <c r="O34">
        <v>0</v>
      </c>
      <c r="Q34">
        <v>0</v>
      </c>
    </row>
    <row r="35" spans="1:17" ht="12.75">
      <c r="A35">
        <v>20</v>
      </c>
      <c r="F35">
        <v>20</v>
      </c>
      <c r="G35" t="s">
        <v>40</v>
      </c>
      <c r="H35">
        <v>408.775</v>
      </c>
      <c r="I35">
        <v>4</v>
      </c>
      <c r="J35">
        <v>32702</v>
      </c>
      <c r="M35" t="s">
        <v>40</v>
      </c>
      <c r="N35">
        <v>0</v>
      </c>
      <c r="O35">
        <v>0</v>
      </c>
      <c r="Q35">
        <v>0</v>
      </c>
    </row>
    <row r="36" spans="1:17" ht="12.75">
      <c r="A36">
        <v>21</v>
      </c>
      <c r="F36">
        <v>21</v>
      </c>
      <c r="G36" t="s">
        <v>38</v>
      </c>
      <c r="H36">
        <v>372.1</v>
      </c>
      <c r="I36">
        <v>1</v>
      </c>
      <c r="J36">
        <v>7442</v>
      </c>
      <c r="M36" t="s">
        <v>69</v>
      </c>
      <c r="N36">
        <v>1</v>
      </c>
      <c r="O36" t="s">
        <v>69</v>
      </c>
      <c r="Q36">
        <v>0</v>
      </c>
    </row>
    <row r="37" spans="1:17" ht="12.75">
      <c r="A37">
        <v>22</v>
      </c>
      <c r="F37">
        <v>22</v>
      </c>
      <c r="G37" t="s">
        <v>78</v>
      </c>
      <c r="H37">
        <v>356.05</v>
      </c>
      <c r="I37">
        <v>4</v>
      </c>
      <c r="J37">
        <v>28484</v>
      </c>
      <c r="M37" t="s">
        <v>69</v>
      </c>
      <c r="N37">
        <v>0</v>
      </c>
      <c r="O37">
        <v>0</v>
      </c>
      <c r="Q37">
        <v>0</v>
      </c>
    </row>
    <row r="38" spans="1:17" ht="12.75">
      <c r="A38">
        <v>23</v>
      </c>
      <c r="F38">
        <v>23</v>
      </c>
      <c r="G38" t="s">
        <v>504</v>
      </c>
      <c r="H38">
        <v>306.4</v>
      </c>
      <c r="I38">
        <v>1</v>
      </c>
      <c r="J38">
        <v>6128</v>
      </c>
      <c r="M38" t="s">
        <v>69</v>
      </c>
      <c r="N38">
        <v>0</v>
      </c>
      <c r="O38">
        <v>0</v>
      </c>
      <c r="Q38">
        <v>0</v>
      </c>
    </row>
    <row r="39" spans="1:17" ht="12.75">
      <c r="A39">
        <v>24</v>
      </c>
      <c r="M39" t="s">
        <v>69</v>
      </c>
      <c r="N39">
        <v>0</v>
      </c>
      <c r="O39">
        <v>0</v>
      </c>
      <c r="Q39">
        <v>0</v>
      </c>
    </row>
    <row r="40" spans="1:17" ht="12.75">
      <c r="A40">
        <v>25</v>
      </c>
      <c r="M40" t="s">
        <v>38</v>
      </c>
      <c r="N40">
        <v>1</v>
      </c>
      <c r="O40" t="s">
        <v>38</v>
      </c>
      <c r="Q40">
        <v>0</v>
      </c>
    </row>
    <row r="41" spans="1:17" ht="12.75">
      <c r="A41">
        <v>26</v>
      </c>
      <c r="M41" t="s">
        <v>18</v>
      </c>
      <c r="N41">
        <v>1</v>
      </c>
      <c r="O41" t="s">
        <v>18</v>
      </c>
      <c r="Q41">
        <v>0</v>
      </c>
    </row>
    <row r="42" spans="1:17" ht="12.75">
      <c r="A42">
        <v>27</v>
      </c>
      <c r="M42" t="s">
        <v>18</v>
      </c>
      <c r="N42">
        <v>0</v>
      </c>
      <c r="O42">
        <v>0</v>
      </c>
      <c r="Q42">
        <v>0</v>
      </c>
    </row>
    <row r="43" spans="1:17" ht="12.75">
      <c r="A43">
        <v>28</v>
      </c>
      <c r="M43" t="s">
        <v>18</v>
      </c>
      <c r="N43">
        <v>0</v>
      </c>
      <c r="O43">
        <v>0</v>
      </c>
      <c r="Q43">
        <v>0</v>
      </c>
    </row>
    <row r="44" spans="1:17" ht="12.75">
      <c r="A44">
        <v>29</v>
      </c>
      <c r="M44" t="s">
        <v>18</v>
      </c>
      <c r="N44">
        <v>0</v>
      </c>
      <c r="O44">
        <v>0</v>
      </c>
      <c r="Q44">
        <v>0</v>
      </c>
    </row>
    <row r="45" spans="1:17" ht="12.75">
      <c r="A45">
        <v>30</v>
      </c>
      <c r="M45" t="s">
        <v>23</v>
      </c>
      <c r="N45">
        <v>1</v>
      </c>
      <c r="O45" t="s">
        <v>23</v>
      </c>
      <c r="Q45">
        <v>0</v>
      </c>
    </row>
    <row r="46" spans="1:17" ht="12.75">
      <c r="A46">
        <v>31</v>
      </c>
      <c r="M46" t="s">
        <v>23</v>
      </c>
      <c r="N46">
        <v>0</v>
      </c>
      <c r="O46">
        <v>0</v>
      </c>
      <c r="Q46">
        <v>0</v>
      </c>
    </row>
    <row r="47" spans="1:17" ht="12.75">
      <c r="A47">
        <v>32</v>
      </c>
      <c r="M47" t="s">
        <v>23</v>
      </c>
      <c r="N47">
        <v>0</v>
      </c>
      <c r="O47">
        <v>0</v>
      </c>
      <c r="Q47">
        <v>0</v>
      </c>
    </row>
    <row r="48" spans="1:17" ht="12.75">
      <c r="A48">
        <v>33</v>
      </c>
      <c r="M48" t="s">
        <v>23</v>
      </c>
      <c r="N48">
        <v>0</v>
      </c>
      <c r="O48">
        <v>0</v>
      </c>
      <c r="Q48">
        <v>0</v>
      </c>
    </row>
    <row r="49" spans="1:17" ht="12.75">
      <c r="A49">
        <v>34</v>
      </c>
      <c r="M49" t="s">
        <v>23</v>
      </c>
      <c r="N49">
        <v>0</v>
      </c>
      <c r="O49">
        <v>0</v>
      </c>
      <c r="Q49">
        <v>0</v>
      </c>
    </row>
    <row r="50" spans="1:17" ht="12.75">
      <c r="A50">
        <v>35</v>
      </c>
      <c r="M50" t="s">
        <v>23</v>
      </c>
      <c r="N50">
        <v>0</v>
      </c>
      <c r="O50">
        <v>0</v>
      </c>
      <c r="Q50">
        <v>0</v>
      </c>
    </row>
    <row r="51" spans="1:17" ht="12.75">
      <c r="A51">
        <v>36</v>
      </c>
      <c r="M51" t="s">
        <v>23</v>
      </c>
      <c r="N51">
        <v>0</v>
      </c>
      <c r="O51">
        <v>0</v>
      </c>
      <c r="Q51">
        <v>0</v>
      </c>
    </row>
    <row r="52" spans="1:17" ht="12.75">
      <c r="A52">
        <v>37</v>
      </c>
      <c r="M52" t="s">
        <v>23</v>
      </c>
      <c r="N52">
        <v>0</v>
      </c>
      <c r="O52">
        <v>0</v>
      </c>
      <c r="Q52">
        <v>0</v>
      </c>
    </row>
    <row r="53" spans="1:17" ht="12.75">
      <c r="A53">
        <v>38</v>
      </c>
      <c r="M53" t="s">
        <v>30</v>
      </c>
      <c r="N53">
        <v>1</v>
      </c>
      <c r="O53" t="s">
        <v>30</v>
      </c>
      <c r="Q53">
        <v>0</v>
      </c>
    </row>
    <row r="54" spans="1:17" ht="12.75">
      <c r="A54">
        <v>39</v>
      </c>
      <c r="M54" t="s">
        <v>30</v>
      </c>
      <c r="N54">
        <v>0</v>
      </c>
      <c r="O54">
        <v>0</v>
      </c>
      <c r="Q54">
        <v>0</v>
      </c>
    </row>
    <row r="55" spans="1:17" ht="12.75">
      <c r="A55">
        <v>40</v>
      </c>
      <c r="M55" t="s">
        <v>30</v>
      </c>
      <c r="N55">
        <v>0</v>
      </c>
      <c r="O55">
        <v>0</v>
      </c>
      <c r="Q55">
        <v>0</v>
      </c>
    </row>
    <row r="56" spans="1:17" ht="12.75">
      <c r="A56">
        <v>41</v>
      </c>
      <c r="M56" t="s">
        <v>30</v>
      </c>
      <c r="N56">
        <v>0</v>
      </c>
      <c r="O56">
        <v>0</v>
      </c>
      <c r="Q56">
        <v>0</v>
      </c>
    </row>
    <row r="57" spans="1:17" ht="12.75">
      <c r="A57">
        <v>42</v>
      </c>
      <c r="M57" t="s">
        <v>30</v>
      </c>
      <c r="N57">
        <v>0</v>
      </c>
      <c r="O57">
        <v>0</v>
      </c>
      <c r="Q57">
        <v>0</v>
      </c>
    </row>
    <row r="58" spans="1:17" ht="12.75">
      <c r="A58">
        <v>43</v>
      </c>
      <c r="M58" t="s">
        <v>30</v>
      </c>
      <c r="N58">
        <v>0</v>
      </c>
      <c r="O58">
        <v>0</v>
      </c>
      <c r="Q58">
        <v>0</v>
      </c>
    </row>
    <row r="59" spans="1:17" ht="12.75">
      <c r="A59">
        <v>44</v>
      </c>
      <c r="M59" t="s">
        <v>30</v>
      </c>
      <c r="N59">
        <v>0</v>
      </c>
      <c r="O59">
        <v>0</v>
      </c>
      <c r="Q59">
        <v>0</v>
      </c>
    </row>
    <row r="60" spans="1:17" ht="12.75">
      <c r="A60">
        <v>45</v>
      </c>
      <c r="M60" t="s">
        <v>30</v>
      </c>
      <c r="N60">
        <v>0</v>
      </c>
      <c r="O60">
        <v>0</v>
      </c>
      <c r="Q60">
        <v>0</v>
      </c>
    </row>
    <row r="61" spans="1:17" ht="12.75">
      <c r="A61">
        <v>46</v>
      </c>
      <c r="M61" t="s">
        <v>122</v>
      </c>
      <c r="N61">
        <v>1</v>
      </c>
      <c r="O61" t="s">
        <v>122</v>
      </c>
      <c r="Q61">
        <v>0</v>
      </c>
    </row>
    <row r="62" spans="1:17" ht="12.75">
      <c r="A62">
        <v>47</v>
      </c>
      <c r="M62" t="s">
        <v>122</v>
      </c>
      <c r="N62">
        <v>0</v>
      </c>
      <c r="O62">
        <v>0</v>
      </c>
      <c r="Q62">
        <v>0</v>
      </c>
    </row>
    <row r="63" spans="1:17" ht="12.75">
      <c r="A63">
        <v>48</v>
      </c>
      <c r="M63" t="s">
        <v>122</v>
      </c>
      <c r="N63">
        <v>0</v>
      </c>
      <c r="O63">
        <v>0</v>
      </c>
      <c r="Q63">
        <v>0</v>
      </c>
    </row>
    <row r="64" spans="1:17" ht="12.75">
      <c r="A64">
        <v>49</v>
      </c>
      <c r="M64" t="s">
        <v>122</v>
      </c>
      <c r="N64">
        <v>0</v>
      </c>
      <c r="O64">
        <v>0</v>
      </c>
      <c r="Q64">
        <v>0</v>
      </c>
    </row>
    <row r="65" spans="1:17" ht="12.75">
      <c r="A65">
        <v>50</v>
      </c>
      <c r="M65" t="s">
        <v>78</v>
      </c>
      <c r="N65">
        <v>1</v>
      </c>
      <c r="O65" t="s">
        <v>78</v>
      </c>
      <c r="Q65">
        <v>0</v>
      </c>
    </row>
    <row r="66" spans="1:17" ht="12.75">
      <c r="A66">
        <v>51</v>
      </c>
      <c r="M66" t="s">
        <v>78</v>
      </c>
      <c r="N66">
        <v>0</v>
      </c>
      <c r="O66">
        <v>0</v>
      </c>
      <c r="Q66">
        <v>0</v>
      </c>
    </row>
    <row r="67" spans="1:17" ht="12.75">
      <c r="A67">
        <v>52</v>
      </c>
      <c r="M67" t="s">
        <v>78</v>
      </c>
      <c r="N67">
        <v>0</v>
      </c>
      <c r="O67">
        <v>0</v>
      </c>
      <c r="Q67">
        <v>0</v>
      </c>
    </row>
    <row r="68" spans="1:17" ht="12.75">
      <c r="A68">
        <v>53</v>
      </c>
      <c r="M68" t="s">
        <v>78</v>
      </c>
      <c r="N68">
        <v>0</v>
      </c>
      <c r="O68">
        <v>0</v>
      </c>
      <c r="Q68">
        <v>0</v>
      </c>
    </row>
    <row r="69" spans="1:17" ht="12.75">
      <c r="A69">
        <v>54</v>
      </c>
      <c r="M69" t="s">
        <v>395</v>
      </c>
      <c r="N69">
        <v>1</v>
      </c>
      <c r="O69" t="s">
        <v>395</v>
      </c>
      <c r="Q69">
        <v>0</v>
      </c>
    </row>
    <row r="70" spans="1:17" ht="12.75">
      <c r="A70">
        <v>55</v>
      </c>
      <c r="M70" t="s">
        <v>310</v>
      </c>
      <c r="N70">
        <v>1</v>
      </c>
      <c r="O70" t="s">
        <v>310</v>
      </c>
      <c r="Q70">
        <v>0</v>
      </c>
    </row>
    <row r="71" spans="1:17" ht="12.75">
      <c r="A71">
        <v>56</v>
      </c>
      <c r="M71" t="s">
        <v>310</v>
      </c>
      <c r="N71">
        <v>0</v>
      </c>
      <c r="O71">
        <v>0</v>
      </c>
      <c r="Q71">
        <v>0</v>
      </c>
    </row>
    <row r="72" spans="1:17" ht="12.75">
      <c r="A72">
        <v>57</v>
      </c>
      <c r="M72" t="s">
        <v>310</v>
      </c>
      <c r="N72">
        <v>0</v>
      </c>
      <c r="O72">
        <v>0</v>
      </c>
      <c r="Q72">
        <v>0</v>
      </c>
    </row>
    <row r="73" spans="1:17" ht="12.75">
      <c r="A73">
        <v>58</v>
      </c>
      <c r="M73" t="s">
        <v>310</v>
      </c>
      <c r="N73">
        <v>0</v>
      </c>
      <c r="O73">
        <v>0</v>
      </c>
      <c r="Q73">
        <v>0</v>
      </c>
    </row>
    <row r="74" spans="1:17" ht="12.75">
      <c r="A74">
        <v>59</v>
      </c>
      <c r="M74" t="s">
        <v>310</v>
      </c>
      <c r="N74">
        <v>0</v>
      </c>
      <c r="O74">
        <v>0</v>
      </c>
      <c r="Q74">
        <v>0</v>
      </c>
    </row>
    <row r="75" spans="1:17" ht="12.75">
      <c r="A75">
        <v>60</v>
      </c>
      <c r="M75" t="s">
        <v>310</v>
      </c>
      <c r="N75">
        <v>0</v>
      </c>
      <c r="O75">
        <v>0</v>
      </c>
      <c r="Q75">
        <v>0</v>
      </c>
    </row>
    <row r="76" spans="1:17" ht="12.75">
      <c r="A76">
        <v>61</v>
      </c>
      <c r="M76" t="s">
        <v>310</v>
      </c>
      <c r="N76">
        <v>0</v>
      </c>
      <c r="O76">
        <v>0</v>
      </c>
      <c r="Q76">
        <v>0</v>
      </c>
    </row>
    <row r="77" spans="1:17" ht="12.75">
      <c r="A77">
        <v>62</v>
      </c>
      <c r="M77" t="s">
        <v>310</v>
      </c>
      <c r="N77">
        <v>0</v>
      </c>
      <c r="O77">
        <v>0</v>
      </c>
      <c r="Q77">
        <v>0</v>
      </c>
    </row>
    <row r="78" spans="1:17" ht="12.75">
      <c r="A78">
        <v>63</v>
      </c>
      <c r="M78" t="s">
        <v>310</v>
      </c>
      <c r="N78">
        <v>0</v>
      </c>
      <c r="O78">
        <v>0</v>
      </c>
      <c r="Q78">
        <v>0</v>
      </c>
    </row>
    <row r="79" spans="1:17" ht="12.75">
      <c r="A79">
        <v>64</v>
      </c>
      <c r="M79" t="s">
        <v>64</v>
      </c>
      <c r="N79">
        <v>1</v>
      </c>
      <c r="O79" t="s">
        <v>64</v>
      </c>
      <c r="Q79">
        <v>0</v>
      </c>
    </row>
    <row r="80" spans="1:17" ht="12.75">
      <c r="A80">
        <v>65</v>
      </c>
      <c r="M80" t="s">
        <v>64</v>
      </c>
      <c r="N80">
        <v>0</v>
      </c>
      <c r="O80">
        <v>0</v>
      </c>
      <c r="Q80">
        <v>0</v>
      </c>
    </row>
    <row r="81" spans="1:17" ht="12.75">
      <c r="A81">
        <v>66</v>
      </c>
      <c r="M81" t="s">
        <v>64</v>
      </c>
      <c r="N81">
        <v>0</v>
      </c>
      <c r="O81">
        <v>0</v>
      </c>
      <c r="Q81">
        <v>0</v>
      </c>
    </row>
    <row r="82" spans="1:17" ht="12.75">
      <c r="A82">
        <v>67</v>
      </c>
      <c r="M82" t="s">
        <v>64</v>
      </c>
      <c r="N82">
        <v>0</v>
      </c>
      <c r="O82">
        <v>0</v>
      </c>
      <c r="Q82">
        <v>0</v>
      </c>
    </row>
    <row r="83" spans="1:17" ht="12.75">
      <c r="A83">
        <v>68</v>
      </c>
      <c r="M83" t="s">
        <v>12</v>
      </c>
      <c r="N83">
        <v>1</v>
      </c>
      <c r="O83" t="s">
        <v>12</v>
      </c>
      <c r="Q83">
        <v>0</v>
      </c>
    </row>
    <row r="84" spans="1:17" ht="12.75">
      <c r="A84">
        <v>69</v>
      </c>
      <c r="M84" t="s">
        <v>12</v>
      </c>
      <c r="N84">
        <v>0</v>
      </c>
      <c r="O84">
        <v>0</v>
      </c>
      <c r="Q84">
        <v>0</v>
      </c>
    </row>
    <row r="85" spans="1:17" ht="12.75">
      <c r="A85">
        <v>70</v>
      </c>
      <c r="M85" t="s">
        <v>12</v>
      </c>
      <c r="N85">
        <v>0</v>
      </c>
      <c r="O85">
        <v>0</v>
      </c>
      <c r="Q85">
        <v>0</v>
      </c>
    </row>
    <row r="86" spans="1:17" ht="12.75">
      <c r="A86">
        <v>71</v>
      </c>
      <c r="M86" t="s">
        <v>12</v>
      </c>
      <c r="N86">
        <v>0</v>
      </c>
      <c r="O86">
        <v>0</v>
      </c>
      <c r="Q86">
        <v>0</v>
      </c>
    </row>
    <row r="87" spans="1:17" ht="12.75">
      <c r="A87">
        <v>72</v>
      </c>
      <c r="M87" t="s">
        <v>62</v>
      </c>
      <c r="N87">
        <v>1</v>
      </c>
      <c r="O87" t="s">
        <v>62</v>
      </c>
      <c r="Q87">
        <v>0</v>
      </c>
    </row>
    <row r="88" spans="1:17" ht="12.75">
      <c r="A88">
        <v>73</v>
      </c>
      <c r="M88" t="s">
        <v>62</v>
      </c>
      <c r="N88">
        <v>0</v>
      </c>
      <c r="O88">
        <v>0</v>
      </c>
      <c r="Q88">
        <v>0</v>
      </c>
    </row>
    <row r="89" spans="1:17" ht="12.75">
      <c r="A89">
        <v>74</v>
      </c>
      <c r="M89" t="s">
        <v>62</v>
      </c>
      <c r="N89">
        <v>0</v>
      </c>
      <c r="O89">
        <v>0</v>
      </c>
      <c r="Q89" t="s">
        <v>20</v>
      </c>
    </row>
    <row r="90" spans="1:17" ht="12.75">
      <c r="A90">
        <v>75</v>
      </c>
      <c r="M90" t="s">
        <v>62</v>
      </c>
      <c r="N90">
        <v>0</v>
      </c>
      <c r="O90">
        <v>0</v>
      </c>
      <c r="Q90" t="s">
        <v>36</v>
      </c>
    </row>
    <row r="91" spans="1:17" ht="12.75">
      <c r="A91">
        <v>76</v>
      </c>
      <c r="M91" t="s">
        <v>62</v>
      </c>
      <c r="N91">
        <v>0</v>
      </c>
      <c r="O91">
        <v>0</v>
      </c>
      <c r="Q91" t="s">
        <v>362</v>
      </c>
    </row>
    <row r="92" spans="1:17" ht="12.75">
      <c r="A92">
        <v>77</v>
      </c>
      <c r="M92" t="s">
        <v>62</v>
      </c>
      <c r="N92">
        <v>0</v>
      </c>
      <c r="O92">
        <v>0</v>
      </c>
      <c r="Q92" t="s">
        <v>209</v>
      </c>
    </row>
    <row r="93" spans="1:17" ht="12.75">
      <c r="A93">
        <v>78</v>
      </c>
      <c r="M93" t="s">
        <v>312</v>
      </c>
      <c r="N93">
        <v>1</v>
      </c>
      <c r="O93" t="s">
        <v>312</v>
      </c>
      <c r="Q93" t="s">
        <v>40</v>
      </c>
    </row>
    <row r="94" spans="1:17" ht="12.75">
      <c r="A94">
        <v>79</v>
      </c>
      <c r="M94" t="s">
        <v>312</v>
      </c>
      <c r="N94">
        <v>0</v>
      </c>
      <c r="O94">
        <v>0</v>
      </c>
      <c r="Q94" t="s">
        <v>69</v>
      </c>
    </row>
    <row r="95" spans="1:17" ht="12.75">
      <c r="A95">
        <v>80</v>
      </c>
      <c r="M95" t="s">
        <v>312</v>
      </c>
      <c r="N95">
        <v>0</v>
      </c>
      <c r="O95">
        <v>0</v>
      </c>
      <c r="Q95" t="s">
        <v>38</v>
      </c>
    </row>
    <row r="96" spans="1:17" ht="12.75">
      <c r="A96">
        <v>81</v>
      </c>
      <c r="M96" t="s">
        <v>312</v>
      </c>
      <c r="N96">
        <v>0</v>
      </c>
      <c r="O96">
        <v>0</v>
      </c>
      <c r="Q96" t="s">
        <v>18</v>
      </c>
    </row>
    <row r="97" spans="1:17" ht="12.75">
      <c r="A97">
        <v>82</v>
      </c>
      <c r="M97" t="s">
        <v>312</v>
      </c>
      <c r="N97">
        <v>0</v>
      </c>
      <c r="O97">
        <v>0</v>
      </c>
      <c r="Q97" t="s">
        <v>23</v>
      </c>
    </row>
    <row r="98" spans="1:17" ht="12.75">
      <c r="A98">
        <v>83</v>
      </c>
      <c r="M98" t="s">
        <v>312</v>
      </c>
      <c r="N98">
        <v>0</v>
      </c>
      <c r="O98">
        <v>0</v>
      </c>
      <c r="Q98" t="s">
        <v>30</v>
      </c>
    </row>
    <row r="99" spans="1:17" ht="12.75">
      <c r="A99">
        <v>84</v>
      </c>
      <c r="M99" t="s">
        <v>312</v>
      </c>
      <c r="N99">
        <v>0</v>
      </c>
      <c r="O99">
        <v>0</v>
      </c>
      <c r="Q99" t="s">
        <v>122</v>
      </c>
    </row>
    <row r="100" spans="1:17" ht="12.75">
      <c r="A100">
        <v>85</v>
      </c>
      <c r="M100" t="s">
        <v>305</v>
      </c>
      <c r="N100">
        <v>1</v>
      </c>
      <c r="O100" t="s">
        <v>305</v>
      </c>
      <c r="Q100" t="s">
        <v>78</v>
      </c>
    </row>
    <row r="101" spans="1:17" ht="12.75">
      <c r="A101">
        <v>86</v>
      </c>
      <c r="M101" t="s">
        <v>34</v>
      </c>
      <c r="N101">
        <v>1</v>
      </c>
      <c r="O101" t="s">
        <v>34</v>
      </c>
      <c r="Q101" t="s">
        <v>395</v>
      </c>
    </row>
    <row r="102" spans="1:17" ht="12.75">
      <c r="A102">
        <v>87</v>
      </c>
      <c r="M102" t="s">
        <v>34</v>
      </c>
      <c r="N102">
        <v>0</v>
      </c>
      <c r="O102">
        <v>0</v>
      </c>
      <c r="Q102" t="s">
        <v>310</v>
      </c>
    </row>
    <row r="103" spans="1:17" ht="12.75">
      <c r="A103">
        <v>88</v>
      </c>
      <c r="M103" t="s">
        <v>34</v>
      </c>
      <c r="N103">
        <v>0</v>
      </c>
      <c r="O103">
        <v>0</v>
      </c>
      <c r="Q103" t="s">
        <v>64</v>
      </c>
    </row>
    <row r="104" spans="1:17" ht="12.75">
      <c r="A104">
        <v>89</v>
      </c>
      <c r="M104" t="s">
        <v>34</v>
      </c>
      <c r="N104">
        <v>0</v>
      </c>
      <c r="O104">
        <v>0</v>
      </c>
      <c r="Q104" t="s">
        <v>12</v>
      </c>
    </row>
    <row r="105" spans="1:17" ht="12.75">
      <c r="A105">
        <v>90</v>
      </c>
      <c r="M105" t="s">
        <v>34</v>
      </c>
      <c r="N105">
        <v>0</v>
      </c>
      <c r="O105">
        <v>0</v>
      </c>
      <c r="Q105" t="s">
        <v>62</v>
      </c>
    </row>
    <row r="106" spans="1:17" ht="12.75">
      <c r="A106">
        <v>91</v>
      </c>
      <c r="M106" t="s">
        <v>34</v>
      </c>
      <c r="N106">
        <v>0</v>
      </c>
      <c r="O106">
        <v>0</v>
      </c>
      <c r="Q106" t="s">
        <v>312</v>
      </c>
    </row>
    <row r="107" spans="1:17" ht="12.75">
      <c r="A107">
        <v>92</v>
      </c>
      <c r="M107" t="s">
        <v>16</v>
      </c>
      <c r="N107">
        <v>1</v>
      </c>
      <c r="O107" t="s">
        <v>16</v>
      </c>
      <c r="Q107" t="s">
        <v>305</v>
      </c>
    </row>
    <row r="108" spans="1:17" ht="12.75">
      <c r="A108">
        <v>93</v>
      </c>
      <c r="M108" t="s">
        <v>16</v>
      </c>
      <c r="N108">
        <v>0</v>
      </c>
      <c r="O108">
        <v>0</v>
      </c>
      <c r="Q108" t="s">
        <v>34</v>
      </c>
    </row>
    <row r="109" spans="1:17" ht="12.75">
      <c r="A109">
        <v>94</v>
      </c>
      <c r="M109" t="s">
        <v>504</v>
      </c>
      <c r="N109">
        <v>1</v>
      </c>
      <c r="O109" t="s">
        <v>504</v>
      </c>
      <c r="Q109" t="s">
        <v>16</v>
      </c>
    </row>
    <row r="110" spans="1:17" ht="12.75">
      <c r="A110">
        <v>95</v>
      </c>
      <c r="M110" t="s">
        <v>360</v>
      </c>
      <c r="N110">
        <v>1</v>
      </c>
      <c r="O110" t="s">
        <v>360</v>
      </c>
      <c r="Q110" t="s">
        <v>504</v>
      </c>
    </row>
    <row r="111" spans="1:17" ht="12.75">
      <c r="A111">
        <v>96</v>
      </c>
      <c r="M111" t="s">
        <v>360</v>
      </c>
      <c r="N111">
        <v>0</v>
      </c>
      <c r="O111">
        <v>0</v>
      </c>
      <c r="Q111" t="s">
        <v>360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A75"/>
  <sheetViews>
    <sheetView zoomScalePageLayoutView="0" workbookViewId="0" topLeftCell="A4">
      <selection activeCell="F43" sqref="F43"/>
    </sheetView>
  </sheetViews>
  <sheetFormatPr defaultColWidth="9.140625" defaultRowHeight="12.75"/>
  <cols>
    <col min="1" max="1" width="11.421875" style="0" customWidth="1"/>
    <col min="2" max="2" width="2.00390625" style="0" customWidth="1"/>
    <col min="3" max="3" width="24.421875" style="0" bestFit="1" customWidth="1"/>
    <col min="4" max="4" width="4.8515625" style="0" customWidth="1"/>
    <col min="5" max="5" width="2.00390625" style="0" customWidth="1"/>
    <col min="6" max="6" width="24.421875" style="0" bestFit="1" customWidth="1"/>
    <col min="7" max="7" width="4.7109375" style="0" customWidth="1"/>
    <col min="8" max="8" width="2.00390625" style="0" customWidth="1"/>
    <col min="9" max="9" width="25.57421875" style="0" bestFit="1" customWidth="1"/>
    <col min="10" max="10" width="4.8515625" style="0" customWidth="1"/>
    <col min="11" max="11" width="5.7109375" style="0" customWidth="1"/>
    <col min="12" max="12" width="5.57421875" style="16" customWidth="1"/>
    <col min="13" max="13" width="5.421875" style="16" customWidth="1"/>
    <col min="14" max="14" width="6.140625" style="16" bestFit="1" customWidth="1"/>
    <col min="15" max="15" width="7.57421875" style="16" bestFit="1" customWidth="1"/>
    <col min="16" max="16" width="8.57421875" style="16" bestFit="1" customWidth="1"/>
    <col min="17" max="17" width="6.57421875" style="16" customWidth="1"/>
    <col min="18" max="18" width="7.421875" style="0" customWidth="1"/>
    <col min="19" max="19" width="8.7109375" style="16" customWidth="1"/>
    <col min="20" max="20" width="5.57421875" style="0" customWidth="1"/>
    <col min="21" max="21" width="25.57421875" style="0" bestFit="1" customWidth="1"/>
    <col min="22" max="22" width="5.421875" style="16" customWidth="1"/>
    <col min="23" max="23" width="6.140625" style="16" customWidth="1"/>
    <col min="24" max="24" width="7.57421875" style="16" customWidth="1"/>
    <col min="25" max="25" width="8.57421875" style="16" customWidth="1"/>
    <col min="26" max="26" width="6.57421875" style="0" customWidth="1"/>
    <col min="27" max="27" width="8.7109375" style="0" customWidth="1"/>
  </cols>
  <sheetData>
    <row r="2" spans="3:9" ht="12.75">
      <c r="C2" t="s">
        <v>893</v>
      </c>
      <c r="F2" t="s">
        <v>894</v>
      </c>
      <c r="I2" t="s">
        <v>895</v>
      </c>
    </row>
    <row r="3" spans="1:12" ht="12.75">
      <c r="A3">
        <v>1976</v>
      </c>
      <c r="B3" s="9">
        <v>1</v>
      </c>
      <c r="C3" s="79" t="s">
        <v>11</v>
      </c>
      <c r="D3" s="9" t="s">
        <v>12</v>
      </c>
      <c r="E3" s="12">
        <v>2</v>
      </c>
      <c r="F3" s="11" t="s">
        <v>13</v>
      </c>
      <c r="G3" s="12" t="s">
        <v>14</v>
      </c>
      <c r="H3" s="15">
        <v>3</v>
      </c>
      <c r="I3" s="14" t="s">
        <v>15</v>
      </c>
      <c r="J3" s="15" t="s">
        <v>16</v>
      </c>
      <c r="L3" s="102" t="s">
        <v>0</v>
      </c>
    </row>
    <row r="4" spans="1:12" ht="12.75">
      <c r="A4">
        <v>1980</v>
      </c>
      <c r="B4" s="9">
        <v>1</v>
      </c>
      <c r="C4" s="79" t="s">
        <v>19</v>
      </c>
      <c r="D4" s="9" t="s">
        <v>20</v>
      </c>
      <c r="E4" s="12">
        <v>2</v>
      </c>
      <c r="F4" s="11" t="s">
        <v>57</v>
      </c>
      <c r="G4" s="12" t="s">
        <v>18</v>
      </c>
      <c r="H4" s="15">
        <v>3</v>
      </c>
      <c r="I4" s="14" t="s">
        <v>58</v>
      </c>
      <c r="J4" s="15" t="s">
        <v>12</v>
      </c>
      <c r="L4" s="102" t="s">
        <v>54</v>
      </c>
    </row>
    <row r="5" spans="1:12" ht="12.75">
      <c r="A5">
        <v>1982</v>
      </c>
      <c r="B5" s="9">
        <v>1</v>
      </c>
      <c r="C5" s="79" t="s">
        <v>19</v>
      </c>
      <c r="D5" s="9" t="s">
        <v>20</v>
      </c>
      <c r="E5" s="12">
        <v>2</v>
      </c>
      <c r="F5" s="11" t="s">
        <v>58</v>
      </c>
      <c r="G5" s="12" t="s">
        <v>12</v>
      </c>
      <c r="H5" s="15">
        <v>3</v>
      </c>
      <c r="I5" s="14" t="s">
        <v>85</v>
      </c>
      <c r="J5" s="15" t="s">
        <v>40</v>
      </c>
      <c r="L5" s="102" t="s">
        <v>82</v>
      </c>
    </row>
    <row r="6" spans="1:12" ht="12.75">
      <c r="A6">
        <v>1984</v>
      </c>
      <c r="B6" s="9">
        <v>1</v>
      </c>
      <c r="C6" s="79" t="s">
        <v>112</v>
      </c>
      <c r="D6" s="9" t="s">
        <v>23</v>
      </c>
      <c r="E6" s="12">
        <v>2</v>
      </c>
      <c r="F6" s="11" t="s">
        <v>76</v>
      </c>
      <c r="G6" s="12" t="s">
        <v>69</v>
      </c>
      <c r="H6" s="15">
        <v>3</v>
      </c>
      <c r="I6" s="14" t="s">
        <v>90</v>
      </c>
      <c r="J6" s="15" t="s">
        <v>23</v>
      </c>
      <c r="L6" s="102" t="s">
        <v>109</v>
      </c>
    </row>
    <row r="7" spans="1:12" ht="12.75">
      <c r="A7">
        <v>1986</v>
      </c>
      <c r="B7" s="9">
        <v>1</v>
      </c>
      <c r="C7" s="79" t="s">
        <v>92</v>
      </c>
      <c r="D7" s="9" t="s">
        <v>34</v>
      </c>
      <c r="E7" s="12">
        <v>2</v>
      </c>
      <c r="F7" s="11" t="s">
        <v>102</v>
      </c>
      <c r="G7" s="12" t="s">
        <v>23</v>
      </c>
      <c r="H7" s="15">
        <v>3</v>
      </c>
      <c r="I7" s="14" t="s">
        <v>58</v>
      </c>
      <c r="J7" s="15" t="s">
        <v>12</v>
      </c>
      <c r="L7" s="102" t="s">
        <v>136</v>
      </c>
    </row>
    <row r="8" spans="1:12" ht="12.75">
      <c r="A8">
        <v>1988</v>
      </c>
      <c r="B8" s="9">
        <v>1</v>
      </c>
      <c r="C8" s="79" t="s">
        <v>90</v>
      </c>
      <c r="D8" s="9" t="s">
        <v>23</v>
      </c>
      <c r="E8" s="12">
        <v>2</v>
      </c>
      <c r="F8" s="11" t="s">
        <v>58</v>
      </c>
      <c r="G8" s="12" t="s">
        <v>12</v>
      </c>
      <c r="H8" s="15">
        <v>3</v>
      </c>
      <c r="I8" s="14" t="s">
        <v>161</v>
      </c>
      <c r="J8" s="15" t="s">
        <v>30</v>
      </c>
      <c r="L8" s="102" t="s">
        <v>188</v>
      </c>
    </row>
    <row r="9" spans="1:12" ht="12.75">
      <c r="A9">
        <v>1990</v>
      </c>
      <c r="B9" s="9">
        <v>1</v>
      </c>
      <c r="C9" s="79" t="s">
        <v>258</v>
      </c>
      <c r="D9" s="9" t="s">
        <v>122</v>
      </c>
      <c r="E9" s="12">
        <v>2</v>
      </c>
      <c r="F9" s="11" t="s">
        <v>161</v>
      </c>
      <c r="G9" s="12" t="s">
        <v>30</v>
      </c>
      <c r="H9" s="15">
        <v>3</v>
      </c>
      <c r="I9" s="14" t="s">
        <v>93</v>
      </c>
      <c r="J9" s="15" t="s">
        <v>16</v>
      </c>
      <c r="L9" s="102" t="s">
        <v>239</v>
      </c>
    </row>
    <row r="10" spans="1:12" ht="12.75">
      <c r="A10">
        <v>1992</v>
      </c>
      <c r="B10" s="9">
        <v>1</v>
      </c>
      <c r="C10" s="79" t="s">
        <v>161</v>
      </c>
      <c r="D10" s="9" t="s">
        <v>30</v>
      </c>
      <c r="E10" s="12">
        <v>2</v>
      </c>
      <c r="F10" s="11" t="s">
        <v>267</v>
      </c>
      <c r="G10" s="12" t="s">
        <v>30</v>
      </c>
      <c r="H10" s="15">
        <v>3</v>
      </c>
      <c r="I10" s="14" t="s">
        <v>160</v>
      </c>
      <c r="J10" s="15" t="s">
        <v>30</v>
      </c>
      <c r="L10" s="102" t="s">
        <v>282</v>
      </c>
    </row>
    <row r="11" spans="1:12" ht="12.75">
      <c r="A11">
        <v>1994</v>
      </c>
      <c r="B11" s="9">
        <v>1</v>
      </c>
      <c r="C11" s="79" t="s">
        <v>113</v>
      </c>
      <c r="D11" s="9" t="s">
        <v>18</v>
      </c>
      <c r="E11" s="12">
        <v>2</v>
      </c>
      <c r="F11" s="11" t="s">
        <v>161</v>
      </c>
      <c r="G11" s="12" t="s">
        <v>30</v>
      </c>
      <c r="H11" s="15">
        <v>3</v>
      </c>
      <c r="I11" s="14" t="s">
        <v>210</v>
      </c>
      <c r="J11" s="15" t="s">
        <v>64</v>
      </c>
      <c r="L11" s="102" t="s">
        <v>337</v>
      </c>
    </row>
    <row r="12" spans="1:12" ht="12.75">
      <c r="A12">
        <v>1996</v>
      </c>
      <c r="B12" s="9">
        <v>1</v>
      </c>
      <c r="C12" s="79" t="s">
        <v>90</v>
      </c>
      <c r="D12" s="9" t="s">
        <v>23</v>
      </c>
      <c r="E12" s="12">
        <v>2</v>
      </c>
      <c r="F12" s="11" t="s">
        <v>210</v>
      </c>
      <c r="G12" s="12" t="s">
        <v>64</v>
      </c>
      <c r="H12" s="15">
        <v>3</v>
      </c>
      <c r="I12" s="14" t="s">
        <v>170</v>
      </c>
      <c r="J12" s="15" t="s">
        <v>122</v>
      </c>
      <c r="L12" s="102" t="s">
        <v>375</v>
      </c>
    </row>
    <row r="13" spans="1:12" ht="12.75">
      <c r="A13">
        <v>1998</v>
      </c>
      <c r="B13" s="9">
        <v>1</v>
      </c>
      <c r="C13" s="79" t="s">
        <v>389</v>
      </c>
      <c r="D13" s="9" t="s">
        <v>18</v>
      </c>
      <c r="E13" s="12">
        <v>2</v>
      </c>
      <c r="F13" s="11" t="s">
        <v>449</v>
      </c>
      <c r="G13" s="12" t="s">
        <v>34</v>
      </c>
      <c r="H13" s="15">
        <v>3</v>
      </c>
      <c r="I13" s="14" t="s">
        <v>161</v>
      </c>
      <c r="J13" s="15" t="s">
        <v>30</v>
      </c>
      <c r="L13" s="102" t="s">
        <v>426</v>
      </c>
    </row>
    <row r="14" spans="1:12" ht="12.75">
      <c r="A14">
        <v>2000</v>
      </c>
      <c r="B14" s="9">
        <v>1</v>
      </c>
      <c r="C14" s="79" t="s">
        <v>90</v>
      </c>
      <c r="D14" s="9" t="s">
        <v>23</v>
      </c>
      <c r="E14" s="12">
        <v>2</v>
      </c>
      <c r="F14" s="11" t="s">
        <v>274</v>
      </c>
      <c r="G14" s="12" t="s">
        <v>18</v>
      </c>
      <c r="H14" s="15">
        <v>3</v>
      </c>
      <c r="I14" s="14" t="s">
        <v>309</v>
      </c>
      <c r="J14" s="15" t="s">
        <v>20</v>
      </c>
      <c r="L14" s="102" t="s">
        <v>476</v>
      </c>
    </row>
    <row r="15" spans="1:12" ht="12.75">
      <c r="A15">
        <v>2003</v>
      </c>
      <c r="B15" s="9">
        <v>1</v>
      </c>
      <c r="C15" s="79" t="s">
        <v>161</v>
      </c>
      <c r="D15" s="9" t="s">
        <v>30</v>
      </c>
      <c r="E15" s="12">
        <v>2</v>
      </c>
      <c r="F15" s="11" t="s">
        <v>266</v>
      </c>
      <c r="G15" s="12" t="s">
        <v>122</v>
      </c>
      <c r="H15" s="15">
        <v>3</v>
      </c>
      <c r="I15" s="14" t="s">
        <v>229</v>
      </c>
      <c r="J15" s="15" t="s">
        <v>36</v>
      </c>
      <c r="L15" s="102" t="s">
        <v>520</v>
      </c>
    </row>
    <row r="16" spans="1:12" ht="12.75">
      <c r="A16">
        <v>2005</v>
      </c>
      <c r="B16" s="9">
        <v>1</v>
      </c>
      <c r="C16" s="79" t="s">
        <v>161</v>
      </c>
      <c r="D16" s="9" t="s">
        <v>30</v>
      </c>
      <c r="E16" s="12">
        <v>2</v>
      </c>
      <c r="F16" s="11" t="s">
        <v>896</v>
      </c>
      <c r="G16" s="12" t="s">
        <v>122</v>
      </c>
      <c r="H16" s="15">
        <v>3</v>
      </c>
      <c r="I16" s="96" t="s">
        <v>968</v>
      </c>
      <c r="J16" s="15" t="s">
        <v>69</v>
      </c>
      <c r="L16" s="102" t="s">
        <v>570</v>
      </c>
    </row>
    <row r="17" spans="1:12" ht="12.75">
      <c r="A17">
        <v>2007</v>
      </c>
      <c r="B17" s="9">
        <v>1</v>
      </c>
      <c r="C17" s="79" t="s">
        <v>274</v>
      </c>
      <c r="D17" s="9" t="s">
        <v>18</v>
      </c>
      <c r="E17" s="12">
        <v>2</v>
      </c>
      <c r="F17" s="11" t="s">
        <v>161</v>
      </c>
      <c r="G17" s="12" t="s">
        <v>30</v>
      </c>
      <c r="H17" s="15">
        <v>3</v>
      </c>
      <c r="I17" s="14" t="s">
        <v>500</v>
      </c>
      <c r="J17" s="15" t="s">
        <v>30</v>
      </c>
      <c r="L17" s="102" t="s">
        <v>667</v>
      </c>
    </row>
    <row r="18" spans="1:12" ht="12.75">
      <c r="A18">
        <v>2009</v>
      </c>
      <c r="B18" s="9">
        <v>1</v>
      </c>
      <c r="C18" s="79" t="s">
        <v>694</v>
      </c>
      <c r="D18" s="9" t="s">
        <v>34</v>
      </c>
      <c r="E18" s="12">
        <v>2</v>
      </c>
      <c r="F18" s="11" t="s">
        <v>274</v>
      </c>
      <c r="G18" s="12" t="s">
        <v>18</v>
      </c>
      <c r="H18" s="15">
        <v>3</v>
      </c>
      <c r="I18" s="14" t="s">
        <v>538</v>
      </c>
      <c r="J18" s="15" t="s">
        <v>23</v>
      </c>
      <c r="L18" s="102" t="s">
        <v>719</v>
      </c>
    </row>
    <row r="19" spans="1:12" ht="12.75">
      <c r="A19">
        <v>2011</v>
      </c>
      <c r="B19" s="9">
        <v>1</v>
      </c>
      <c r="C19" s="79" t="s">
        <v>694</v>
      </c>
      <c r="D19" s="9" t="s">
        <v>34</v>
      </c>
      <c r="E19" s="12">
        <v>2</v>
      </c>
      <c r="F19" s="11" t="s">
        <v>688</v>
      </c>
      <c r="G19" s="12" t="s">
        <v>69</v>
      </c>
      <c r="H19" s="15">
        <v>3</v>
      </c>
      <c r="I19" s="14" t="s">
        <v>90</v>
      </c>
      <c r="J19" s="15" t="s">
        <v>23</v>
      </c>
      <c r="L19" s="102" t="s">
        <v>778</v>
      </c>
    </row>
    <row r="20" spans="1:12" ht="12.75">
      <c r="A20">
        <v>2013</v>
      </c>
      <c r="B20" s="9">
        <v>1</v>
      </c>
      <c r="C20" s="79" t="s">
        <v>752</v>
      </c>
      <c r="D20" s="9" t="s">
        <v>310</v>
      </c>
      <c r="E20" s="12">
        <v>2</v>
      </c>
      <c r="F20" s="11" t="s">
        <v>507</v>
      </c>
      <c r="G20" s="12" t="s">
        <v>310</v>
      </c>
      <c r="H20" s="15">
        <v>3</v>
      </c>
      <c r="I20" s="14" t="s">
        <v>688</v>
      </c>
      <c r="J20" s="15" t="s">
        <v>69</v>
      </c>
      <c r="L20" s="102" t="s">
        <v>931</v>
      </c>
    </row>
    <row r="21" spans="1:12" ht="12.75">
      <c r="A21">
        <v>2015</v>
      </c>
      <c r="B21" s="9">
        <v>1</v>
      </c>
      <c r="C21" s="79" t="s">
        <v>694</v>
      </c>
      <c r="D21" s="9" t="s">
        <v>34</v>
      </c>
      <c r="E21" s="12">
        <v>2</v>
      </c>
      <c r="F21" s="11" t="s">
        <v>698</v>
      </c>
      <c r="G21" s="12" t="s">
        <v>30</v>
      </c>
      <c r="H21" s="15">
        <v>3</v>
      </c>
      <c r="I21" s="14" t="s">
        <v>757</v>
      </c>
      <c r="J21" s="15" t="s">
        <v>305</v>
      </c>
      <c r="L21" s="102" t="s">
        <v>980</v>
      </c>
    </row>
    <row r="22" ht="12.75">
      <c r="C22" s="102"/>
    </row>
    <row r="23" ht="12.75">
      <c r="C23" s="102"/>
    </row>
    <row r="24" spans="3:20" ht="12.75">
      <c r="C24" s="102"/>
      <c r="L24" s="17" t="s">
        <v>979</v>
      </c>
      <c r="T24" s="17" t="s">
        <v>979</v>
      </c>
    </row>
    <row r="25" ht="12.75">
      <c r="C25" s="102"/>
    </row>
    <row r="26" spans="3:27" ht="12.75">
      <c r="C26" s="102"/>
      <c r="L26" s="84"/>
      <c r="M26" s="85"/>
      <c r="N26" s="85"/>
      <c r="O26" s="85"/>
      <c r="P26" s="85"/>
      <c r="Q26" s="86" t="s">
        <v>897</v>
      </c>
      <c r="R26" s="86"/>
      <c r="T26" s="87"/>
      <c r="U26" s="85"/>
      <c r="V26" s="85"/>
      <c r="W26" s="85"/>
      <c r="X26" s="85"/>
      <c r="Y26" s="85"/>
      <c r="Z26" s="86" t="s">
        <v>897</v>
      </c>
      <c r="AA26" s="86"/>
    </row>
    <row r="27" spans="3:27" ht="12.75">
      <c r="C27" s="79" t="s">
        <v>893</v>
      </c>
      <c r="F27" s="11" t="s">
        <v>894</v>
      </c>
      <c r="I27" s="14" t="s">
        <v>895</v>
      </c>
      <c r="L27" s="116" t="s">
        <v>7</v>
      </c>
      <c r="M27" s="117" t="s">
        <v>9</v>
      </c>
      <c r="N27" s="9" t="s">
        <v>893</v>
      </c>
      <c r="O27" s="118" t="s">
        <v>894</v>
      </c>
      <c r="P27" s="119" t="s">
        <v>895</v>
      </c>
      <c r="Q27" s="116" t="s">
        <v>898</v>
      </c>
      <c r="R27" s="116" t="s">
        <v>899</v>
      </c>
      <c r="T27" s="116" t="s">
        <v>7</v>
      </c>
      <c r="U27" s="117"/>
      <c r="V27" s="117"/>
      <c r="W27" s="9" t="s">
        <v>893</v>
      </c>
      <c r="X27" s="118" t="s">
        <v>894</v>
      </c>
      <c r="Y27" s="119" t="s">
        <v>895</v>
      </c>
      <c r="Z27" s="116" t="s">
        <v>898</v>
      </c>
      <c r="AA27" s="116" t="s">
        <v>900</v>
      </c>
    </row>
    <row r="28" spans="3:27" ht="12.75">
      <c r="C28">
        <v>4</v>
      </c>
      <c r="D28" t="s">
        <v>23</v>
      </c>
      <c r="F28">
        <v>5</v>
      </c>
      <c r="G28" t="s">
        <v>30</v>
      </c>
      <c r="I28">
        <v>4</v>
      </c>
      <c r="J28" t="s">
        <v>30</v>
      </c>
      <c r="L28" s="120">
        <v>1</v>
      </c>
      <c r="M28" s="121" t="s">
        <v>30</v>
      </c>
      <c r="N28" s="120">
        <f>C31</f>
        <v>3</v>
      </c>
      <c r="O28" s="120">
        <f>F28</f>
        <v>5</v>
      </c>
      <c r="P28" s="120">
        <f>I28</f>
        <v>4</v>
      </c>
      <c r="Q28" s="120">
        <f>N28*3+O28*2+P28*1</f>
        <v>23</v>
      </c>
      <c r="R28" s="120">
        <f>N28+O28+P28</f>
        <v>12</v>
      </c>
      <c r="T28" s="120">
        <v>1</v>
      </c>
      <c r="U28" s="103" t="s">
        <v>161</v>
      </c>
      <c r="V28" s="126" t="s">
        <v>30</v>
      </c>
      <c r="W28" s="126">
        <v>3</v>
      </c>
      <c r="X28" s="126">
        <v>3</v>
      </c>
      <c r="Y28" s="126">
        <v>2</v>
      </c>
      <c r="Z28" s="120">
        <f aca="true" t="shared" si="0" ref="Z28:Z36">W28*3+X28*2+Y28*1</f>
        <v>17</v>
      </c>
      <c r="AA28" s="126">
        <f aca="true" t="shared" si="1" ref="AA28:AA36">W28+X28+Y28</f>
        <v>8</v>
      </c>
    </row>
    <row r="29" spans="3:27" ht="12.75">
      <c r="C29">
        <v>4</v>
      </c>
      <c r="D29" t="s">
        <v>34</v>
      </c>
      <c r="F29">
        <v>3</v>
      </c>
      <c r="G29" t="s">
        <v>18</v>
      </c>
      <c r="I29">
        <v>3</v>
      </c>
      <c r="J29" t="s">
        <v>23</v>
      </c>
      <c r="L29" s="120">
        <v>2</v>
      </c>
      <c r="M29" s="121" t="s">
        <v>23</v>
      </c>
      <c r="N29" s="120">
        <f>C28</f>
        <v>4</v>
      </c>
      <c r="O29" s="120">
        <f>F33</f>
        <v>1</v>
      </c>
      <c r="P29" s="120">
        <f>I29</f>
        <v>3</v>
      </c>
      <c r="Q29" s="120">
        <f aca="true" t="shared" si="2" ref="Q29:Q41">N29*3+O29*2+P29*1</f>
        <v>17</v>
      </c>
      <c r="R29" s="120">
        <f aca="true" t="shared" si="3" ref="R29:R41">N29+O29+P29</f>
        <v>8</v>
      </c>
      <c r="T29" s="120">
        <v>2</v>
      </c>
      <c r="U29" s="103" t="s">
        <v>90</v>
      </c>
      <c r="V29" s="126" t="s">
        <v>23</v>
      </c>
      <c r="W29" s="126">
        <v>3</v>
      </c>
      <c r="X29" s="126"/>
      <c r="Y29" s="126">
        <v>2</v>
      </c>
      <c r="Z29" s="120">
        <f t="shared" si="0"/>
        <v>11</v>
      </c>
      <c r="AA29" s="126">
        <f t="shared" si="1"/>
        <v>5</v>
      </c>
    </row>
    <row r="30" spans="3:27" ht="12.75">
      <c r="C30">
        <v>3</v>
      </c>
      <c r="D30" t="s">
        <v>18</v>
      </c>
      <c r="F30">
        <v>2</v>
      </c>
      <c r="G30" t="s">
        <v>69</v>
      </c>
      <c r="I30">
        <v>2</v>
      </c>
      <c r="J30" t="s">
        <v>69</v>
      </c>
      <c r="L30" s="120">
        <v>3</v>
      </c>
      <c r="M30" s="121" t="s">
        <v>18</v>
      </c>
      <c r="N30" s="120">
        <f>C30</f>
        <v>3</v>
      </c>
      <c r="O30" s="120">
        <f>F29</f>
        <v>3</v>
      </c>
      <c r="P30" s="120"/>
      <c r="Q30" s="120">
        <f t="shared" si="2"/>
        <v>15</v>
      </c>
      <c r="R30" s="120">
        <f t="shared" si="3"/>
        <v>6</v>
      </c>
      <c r="T30" s="120">
        <v>3</v>
      </c>
      <c r="U30" s="103" t="s">
        <v>694</v>
      </c>
      <c r="V30" s="126" t="s">
        <v>34</v>
      </c>
      <c r="W30" s="126">
        <v>3</v>
      </c>
      <c r="X30" s="126"/>
      <c r="Y30" s="126"/>
      <c r="Z30" s="120">
        <f t="shared" si="0"/>
        <v>9</v>
      </c>
      <c r="AA30" s="126">
        <f t="shared" si="1"/>
        <v>3</v>
      </c>
    </row>
    <row r="31" spans="3:27" ht="12.75">
      <c r="C31">
        <v>3</v>
      </c>
      <c r="D31" t="s">
        <v>30</v>
      </c>
      <c r="F31">
        <v>2</v>
      </c>
      <c r="G31" t="s">
        <v>122</v>
      </c>
      <c r="I31">
        <v>2</v>
      </c>
      <c r="J31" t="s">
        <v>12</v>
      </c>
      <c r="L31" s="120">
        <v>4</v>
      </c>
      <c r="M31" s="121" t="s">
        <v>34</v>
      </c>
      <c r="N31" s="120">
        <f>C29</f>
        <v>4</v>
      </c>
      <c r="O31" s="120">
        <f>F37</f>
        <v>1</v>
      </c>
      <c r="P31" s="120"/>
      <c r="Q31" s="120">
        <f t="shared" si="2"/>
        <v>14</v>
      </c>
      <c r="R31" s="120">
        <f t="shared" si="3"/>
        <v>5</v>
      </c>
      <c r="T31" s="120">
        <v>4</v>
      </c>
      <c r="U31" s="103" t="s">
        <v>274</v>
      </c>
      <c r="V31" s="126" t="s">
        <v>18</v>
      </c>
      <c r="W31" s="126">
        <v>1</v>
      </c>
      <c r="X31" s="126">
        <v>2</v>
      </c>
      <c r="Y31" s="126"/>
      <c r="Z31" s="120">
        <f t="shared" si="0"/>
        <v>7</v>
      </c>
      <c r="AA31" s="126">
        <f t="shared" si="1"/>
        <v>3</v>
      </c>
    </row>
    <row r="32" spans="3:27" ht="12.75">
      <c r="C32">
        <v>2</v>
      </c>
      <c r="D32" t="s">
        <v>20</v>
      </c>
      <c r="F32">
        <v>2</v>
      </c>
      <c r="G32" t="s">
        <v>12</v>
      </c>
      <c r="I32">
        <v>2</v>
      </c>
      <c r="J32" t="s">
        <v>16</v>
      </c>
      <c r="L32" s="120">
        <v>5</v>
      </c>
      <c r="M32" s="121" t="s">
        <v>12</v>
      </c>
      <c r="N32" s="120">
        <f>C35</f>
        <v>1</v>
      </c>
      <c r="O32" s="120">
        <f>F32</f>
        <v>2</v>
      </c>
      <c r="P32" s="120">
        <f>I31</f>
        <v>2</v>
      </c>
      <c r="Q32" s="120">
        <f t="shared" si="2"/>
        <v>9</v>
      </c>
      <c r="R32" s="120">
        <f t="shared" si="3"/>
        <v>5</v>
      </c>
      <c r="T32" s="120">
        <v>5</v>
      </c>
      <c r="U32" s="103" t="s">
        <v>19</v>
      </c>
      <c r="V32" s="126" t="s">
        <v>20</v>
      </c>
      <c r="W32" s="126">
        <v>2</v>
      </c>
      <c r="X32" s="126"/>
      <c r="Y32" s="126"/>
      <c r="Z32" s="120">
        <f t="shared" si="0"/>
        <v>6</v>
      </c>
      <c r="AA32" s="126">
        <f t="shared" si="1"/>
        <v>2</v>
      </c>
    </row>
    <row r="33" spans="3:27" ht="12.75">
      <c r="C33">
        <v>1</v>
      </c>
      <c r="D33" t="s">
        <v>122</v>
      </c>
      <c r="F33">
        <v>1</v>
      </c>
      <c r="G33" t="s">
        <v>23</v>
      </c>
      <c r="I33">
        <v>1</v>
      </c>
      <c r="J33" t="s">
        <v>20</v>
      </c>
      <c r="L33" s="120">
        <v>6</v>
      </c>
      <c r="M33" s="121" t="s">
        <v>122</v>
      </c>
      <c r="N33" s="120">
        <f>C33</f>
        <v>1</v>
      </c>
      <c r="O33" s="120">
        <f>F31</f>
        <v>2</v>
      </c>
      <c r="P33" s="120">
        <f>I36</f>
        <v>1</v>
      </c>
      <c r="Q33" s="120">
        <f t="shared" si="2"/>
        <v>8</v>
      </c>
      <c r="R33" s="120">
        <f t="shared" si="3"/>
        <v>4</v>
      </c>
      <c r="T33" s="120">
        <v>6</v>
      </c>
      <c r="U33" s="103" t="s">
        <v>58</v>
      </c>
      <c r="V33" s="126" t="s">
        <v>12</v>
      </c>
      <c r="W33" s="126"/>
      <c r="X33" s="126">
        <v>2</v>
      </c>
      <c r="Y33" s="126">
        <v>2</v>
      </c>
      <c r="Z33" s="120">
        <f t="shared" si="0"/>
        <v>6</v>
      </c>
      <c r="AA33" s="126">
        <f t="shared" si="1"/>
        <v>4</v>
      </c>
    </row>
    <row r="34" spans="3:27" ht="12.75">
      <c r="C34">
        <v>1</v>
      </c>
      <c r="D34" s="101" t="s">
        <v>310</v>
      </c>
      <c r="F34">
        <v>1</v>
      </c>
      <c r="G34" t="s">
        <v>14</v>
      </c>
      <c r="I34">
        <v>1</v>
      </c>
      <c r="J34" t="s">
        <v>36</v>
      </c>
      <c r="L34" s="120">
        <v>7</v>
      </c>
      <c r="M34" s="121" t="s">
        <v>20</v>
      </c>
      <c r="N34" s="120">
        <f>C32</f>
        <v>2</v>
      </c>
      <c r="O34" s="120"/>
      <c r="P34" s="120">
        <f>I33</f>
        <v>1</v>
      </c>
      <c r="Q34" s="120">
        <f t="shared" si="2"/>
        <v>7</v>
      </c>
      <c r="R34" s="120">
        <f t="shared" si="3"/>
        <v>3</v>
      </c>
      <c r="T34" s="120">
        <v>7</v>
      </c>
      <c r="U34" s="103" t="s">
        <v>389</v>
      </c>
      <c r="V34" s="126" t="s">
        <v>18</v>
      </c>
      <c r="W34" s="126">
        <v>1</v>
      </c>
      <c r="X34" s="126"/>
      <c r="Y34" s="126"/>
      <c r="Z34" s="120">
        <f t="shared" si="0"/>
        <v>3</v>
      </c>
      <c r="AA34" s="126">
        <f t="shared" si="1"/>
        <v>1</v>
      </c>
    </row>
    <row r="35" spans="3:27" ht="12.75">
      <c r="C35">
        <v>1</v>
      </c>
      <c r="D35" t="s">
        <v>12</v>
      </c>
      <c r="F35">
        <v>1</v>
      </c>
      <c r="G35" s="101" t="s">
        <v>310</v>
      </c>
      <c r="I35">
        <v>1</v>
      </c>
      <c r="J35" t="s">
        <v>40</v>
      </c>
      <c r="L35" s="120">
        <v>8</v>
      </c>
      <c r="M35" s="121" t="s">
        <v>69</v>
      </c>
      <c r="N35" s="120"/>
      <c r="O35" s="120">
        <f>F30</f>
        <v>2</v>
      </c>
      <c r="P35" s="120">
        <f>I30</f>
        <v>2</v>
      </c>
      <c r="Q35" s="120">
        <f>N35*3+O35*2+P35*1</f>
        <v>6</v>
      </c>
      <c r="R35" s="120">
        <f>N35+O35+P35</f>
        <v>4</v>
      </c>
      <c r="T35" s="120">
        <v>7</v>
      </c>
      <c r="U35" s="103" t="s">
        <v>11</v>
      </c>
      <c r="V35" s="126" t="s">
        <v>12</v>
      </c>
      <c r="W35" s="126">
        <v>1</v>
      </c>
      <c r="X35" s="126"/>
      <c r="Y35" s="126"/>
      <c r="Z35" s="120">
        <f t="shared" si="0"/>
        <v>3</v>
      </c>
      <c r="AA35" s="126">
        <f t="shared" si="1"/>
        <v>1</v>
      </c>
    </row>
    <row r="36" spans="6:27" ht="12.75">
      <c r="F36">
        <v>1</v>
      </c>
      <c r="G36" t="s">
        <v>64</v>
      </c>
      <c r="I36">
        <v>1</v>
      </c>
      <c r="J36" t="s">
        <v>122</v>
      </c>
      <c r="L36" s="120">
        <v>9</v>
      </c>
      <c r="M36" s="122" t="s">
        <v>310</v>
      </c>
      <c r="N36" s="120">
        <f>C34</f>
        <v>1</v>
      </c>
      <c r="O36" s="120">
        <f>F35</f>
        <v>1</v>
      </c>
      <c r="P36" s="120"/>
      <c r="Q36" s="120">
        <f t="shared" si="2"/>
        <v>5</v>
      </c>
      <c r="R36" s="120">
        <f t="shared" si="3"/>
        <v>2</v>
      </c>
      <c r="T36" s="120">
        <v>7</v>
      </c>
      <c r="U36" s="103" t="s">
        <v>113</v>
      </c>
      <c r="V36" s="126" t="s">
        <v>18</v>
      </c>
      <c r="W36" s="126">
        <v>1</v>
      </c>
      <c r="X36" s="126"/>
      <c r="Y36" s="126"/>
      <c r="Z36" s="120">
        <f t="shared" si="0"/>
        <v>3</v>
      </c>
      <c r="AA36" s="126">
        <f t="shared" si="1"/>
        <v>1</v>
      </c>
    </row>
    <row r="37" spans="6:27" ht="12.75">
      <c r="F37">
        <v>1</v>
      </c>
      <c r="G37" t="s">
        <v>34</v>
      </c>
      <c r="I37">
        <v>1</v>
      </c>
      <c r="J37" t="s">
        <v>64</v>
      </c>
      <c r="L37" s="120">
        <v>10</v>
      </c>
      <c r="M37" s="121" t="s">
        <v>64</v>
      </c>
      <c r="N37" s="120"/>
      <c r="O37" s="120">
        <f>F36</f>
        <v>1</v>
      </c>
      <c r="P37" s="120">
        <f>I37</f>
        <v>1</v>
      </c>
      <c r="Q37" s="120">
        <f t="shared" si="2"/>
        <v>3</v>
      </c>
      <c r="R37" s="120">
        <f t="shared" si="3"/>
        <v>2</v>
      </c>
      <c r="T37" s="120">
        <v>7</v>
      </c>
      <c r="U37" s="103" t="s">
        <v>752</v>
      </c>
      <c r="V37" s="127" t="s">
        <v>310</v>
      </c>
      <c r="W37" s="126">
        <v>1</v>
      </c>
      <c r="X37" s="126"/>
      <c r="Y37" s="126"/>
      <c r="Z37" s="120">
        <f aca="true" t="shared" si="4" ref="Z37:Z63">W37*3+X37*2+Y37*1</f>
        <v>3</v>
      </c>
      <c r="AA37" s="126">
        <f aca="true" t="shared" si="5" ref="AA37:AA63">W37+X37+Y37</f>
        <v>1</v>
      </c>
    </row>
    <row r="38" spans="9:27" ht="12.75">
      <c r="I38">
        <v>1</v>
      </c>
      <c r="J38" t="s">
        <v>305</v>
      </c>
      <c r="L38" s="120">
        <v>11</v>
      </c>
      <c r="M38" s="121" t="s">
        <v>14</v>
      </c>
      <c r="N38" s="120"/>
      <c r="O38" s="120">
        <f>F34</f>
        <v>1</v>
      </c>
      <c r="P38" s="120"/>
      <c r="Q38" s="120">
        <f t="shared" si="2"/>
        <v>2</v>
      </c>
      <c r="R38" s="120">
        <f t="shared" si="3"/>
        <v>1</v>
      </c>
      <c r="T38" s="120">
        <v>7</v>
      </c>
      <c r="U38" s="103" t="s">
        <v>92</v>
      </c>
      <c r="V38" s="126" t="s">
        <v>34</v>
      </c>
      <c r="W38" s="126">
        <v>1</v>
      </c>
      <c r="X38" s="126"/>
      <c r="Y38" s="126"/>
      <c r="Z38" s="120">
        <f t="shared" si="4"/>
        <v>3</v>
      </c>
      <c r="AA38" s="126">
        <f t="shared" si="5"/>
        <v>1</v>
      </c>
    </row>
    <row r="39" spans="1:27" ht="12.75">
      <c r="A39" s="111"/>
      <c r="C39" s="112"/>
      <c r="F39" s="112"/>
      <c r="G39" s="26"/>
      <c r="I39" s="112"/>
      <c r="L39" s="120">
        <v>12</v>
      </c>
      <c r="M39" s="121" t="s">
        <v>16</v>
      </c>
      <c r="N39" s="120"/>
      <c r="O39" s="120"/>
      <c r="P39" s="120">
        <f>I32</f>
        <v>2</v>
      </c>
      <c r="Q39" s="120">
        <f t="shared" si="2"/>
        <v>2</v>
      </c>
      <c r="R39" s="120">
        <f t="shared" si="3"/>
        <v>2</v>
      </c>
      <c r="T39" s="120">
        <v>7</v>
      </c>
      <c r="U39" s="103" t="s">
        <v>258</v>
      </c>
      <c r="V39" s="126" t="s">
        <v>122</v>
      </c>
      <c r="W39" s="126">
        <v>1</v>
      </c>
      <c r="X39" s="126"/>
      <c r="Y39" s="126"/>
      <c r="Z39" s="120">
        <f t="shared" si="4"/>
        <v>3</v>
      </c>
      <c r="AA39" s="126">
        <f t="shared" si="5"/>
        <v>1</v>
      </c>
    </row>
    <row r="40" spans="12:27" ht="12.75">
      <c r="L40" s="120">
        <v>13</v>
      </c>
      <c r="M40" s="121" t="s">
        <v>36</v>
      </c>
      <c r="N40" s="120"/>
      <c r="O40" s="120"/>
      <c r="P40" s="120">
        <f>I34</f>
        <v>1</v>
      </c>
      <c r="Q40" s="120">
        <f t="shared" si="2"/>
        <v>1</v>
      </c>
      <c r="R40" s="120">
        <f t="shared" si="3"/>
        <v>1</v>
      </c>
      <c r="T40" s="120">
        <v>7</v>
      </c>
      <c r="U40" s="103" t="s">
        <v>112</v>
      </c>
      <c r="V40" s="126" t="s">
        <v>23</v>
      </c>
      <c r="W40" s="126">
        <v>1</v>
      </c>
      <c r="X40" s="126"/>
      <c r="Y40" s="126"/>
      <c r="Z40" s="120">
        <f t="shared" si="4"/>
        <v>3</v>
      </c>
      <c r="AA40" s="126">
        <f t="shared" si="5"/>
        <v>1</v>
      </c>
    </row>
    <row r="41" spans="12:27" ht="12.75">
      <c r="L41" s="120">
        <v>13</v>
      </c>
      <c r="M41" s="121" t="s">
        <v>40</v>
      </c>
      <c r="N41" s="120"/>
      <c r="O41" s="120"/>
      <c r="P41" s="120">
        <f>I35</f>
        <v>1</v>
      </c>
      <c r="Q41" s="120">
        <f t="shared" si="2"/>
        <v>1</v>
      </c>
      <c r="R41" s="120">
        <f t="shared" si="3"/>
        <v>1</v>
      </c>
      <c r="T41" s="120">
        <v>14</v>
      </c>
      <c r="U41" s="103" t="s">
        <v>688</v>
      </c>
      <c r="V41" s="126" t="s">
        <v>69</v>
      </c>
      <c r="W41" s="126"/>
      <c r="X41" s="126">
        <v>1</v>
      </c>
      <c r="Y41" s="126">
        <v>1</v>
      </c>
      <c r="Z41" s="120">
        <f t="shared" si="4"/>
        <v>3</v>
      </c>
      <c r="AA41" s="126">
        <f t="shared" si="5"/>
        <v>2</v>
      </c>
    </row>
    <row r="42" spans="12:27" ht="12.75">
      <c r="L42" s="120">
        <v>14</v>
      </c>
      <c r="M42" s="121" t="s">
        <v>305</v>
      </c>
      <c r="N42" s="120"/>
      <c r="O42" s="120"/>
      <c r="P42" s="120">
        <f>I38</f>
        <v>1</v>
      </c>
      <c r="Q42" s="120">
        <f>N42*3+O42*2+P42*1</f>
        <v>1</v>
      </c>
      <c r="R42" s="120">
        <f>N42+O42+P42</f>
        <v>1</v>
      </c>
      <c r="T42" s="120">
        <v>14</v>
      </c>
      <c r="U42" s="103" t="s">
        <v>210</v>
      </c>
      <c r="V42" s="126" t="s">
        <v>64</v>
      </c>
      <c r="W42" s="126"/>
      <c r="X42" s="126">
        <v>1</v>
      </c>
      <c r="Y42" s="126">
        <v>1</v>
      </c>
      <c r="Z42" s="120">
        <f t="shared" si="4"/>
        <v>3</v>
      </c>
      <c r="AA42" s="126">
        <f t="shared" si="5"/>
        <v>2</v>
      </c>
    </row>
    <row r="43" spans="1:27" ht="12.75">
      <c r="A43" s="113" t="s">
        <v>975</v>
      </c>
      <c r="B43" s="31"/>
      <c r="C43" s="115">
        <f>SUM(C28:C41)</f>
        <v>19</v>
      </c>
      <c r="D43" s="31"/>
      <c r="E43" s="31"/>
      <c r="F43" s="115">
        <f>SUM(F28:F41)</f>
        <v>19</v>
      </c>
      <c r="G43" s="110"/>
      <c r="H43" s="31"/>
      <c r="I43" s="115">
        <f>SUM(I28:I41)</f>
        <v>19</v>
      </c>
      <c r="J43" s="110"/>
      <c r="K43" s="31"/>
      <c r="L43" s="31"/>
      <c r="M43" s="31"/>
      <c r="N43" s="110">
        <f>SUM(N28:N42)</f>
        <v>19</v>
      </c>
      <c r="O43" s="110">
        <f>SUM(O28:O42)</f>
        <v>19</v>
      </c>
      <c r="P43" s="110">
        <f>SUM(P28:P42)</f>
        <v>19</v>
      </c>
      <c r="Q43" s="110">
        <f>SUM(Q28:Q42)</f>
        <v>114</v>
      </c>
      <c r="R43" s="110">
        <f>SUM(R28:R42)</f>
        <v>57</v>
      </c>
      <c r="S43" s="26"/>
      <c r="T43" s="120">
        <v>16</v>
      </c>
      <c r="U43" s="103" t="s">
        <v>449</v>
      </c>
      <c r="V43" s="126" t="s">
        <v>34</v>
      </c>
      <c r="W43" s="126"/>
      <c r="X43" s="126">
        <v>1</v>
      </c>
      <c r="Y43" s="126"/>
      <c r="Z43" s="120">
        <f t="shared" si="4"/>
        <v>2</v>
      </c>
      <c r="AA43" s="126">
        <f t="shared" si="5"/>
        <v>1</v>
      </c>
    </row>
    <row r="44" spans="12:27" ht="12.75">
      <c r="L44"/>
      <c r="M44"/>
      <c r="N44"/>
      <c r="O44"/>
      <c r="P44"/>
      <c r="R44" s="16"/>
      <c r="T44" s="120">
        <v>16</v>
      </c>
      <c r="U44" s="103" t="s">
        <v>102</v>
      </c>
      <c r="V44" s="126" t="s">
        <v>23</v>
      </c>
      <c r="W44" s="126"/>
      <c r="X44" s="126">
        <v>1</v>
      </c>
      <c r="Y44" s="126"/>
      <c r="Z44" s="120">
        <f t="shared" si="4"/>
        <v>2</v>
      </c>
      <c r="AA44" s="126">
        <f t="shared" si="5"/>
        <v>1</v>
      </c>
    </row>
    <row r="45" spans="12:27" ht="12.75">
      <c r="L45"/>
      <c r="M45"/>
      <c r="N45"/>
      <c r="O45"/>
      <c r="P45"/>
      <c r="R45" s="16"/>
      <c r="T45" s="120">
        <v>16</v>
      </c>
      <c r="U45" s="103" t="s">
        <v>76</v>
      </c>
      <c r="V45" s="126" t="s">
        <v>69</v>
      </c>
      <c r="W45" s="126"/>
      <c r="X45" s="126">
        <v>1</v>
      </c>
      <c r="Y45" s="126"/>
      <c r="Z45" s="120">
        <f t="shared" si="4"/>
        <v>2</v>
      </c>
      <c r="AA45" s="126">
        <f t="shared" si="5"/>
        <v>1</v>
      </c>
    </row>
    <row r="46" spans="12:27" ht="12.75">
      <c r="L46"/>
      <c r="M46"/>
      <c r="N46"/>
      <c r="O46"/>
      <c r="P46"/>
      <c r="R46" s="16"/>
      <c r="T46" s="120">
        <v>16</v>
      </c>
      <c r="U46" s="103" t="s">
        <v>267</v>
      </c>
      <c r="V46" s="126" t="s">
        <v>30</v>
      </c>
      <c r="W46" s="126"/>
      <c r="X46" s="126">
        <v>1</v>
      </c>
      <c r="Y46" s="126"/>
      <c r="Z46" s="120">
        <f t="shared" si="4"/>
        <v>2</v>
      </c>
      <c r="AA46" s="126">
        <f t="shared" si="5"/>
        <v>1</v>
      </c>
    </row>
    <row r="47" spans="12:27" ht="12.75">
      <c r="L47"/>
      <c r="M47"/>
      <c r="N47"/>
      <c r="O47"/>
      <c r="P47"/>
      <c r="R47" s="16"/>
      <c r="T47" s="120">
        <v>16</v>
      </c>
      <c r="U47" s="103" t="s">
        <v>698</v>
      </c>
      <c r="V47" s="126" t="s">
        <v>30</v>
      </c>
      <c r="W47" s="126"/>
      <c r="X47" s="126">
        <v>1</v>
      </c>
      <c r="Y47" s="126"/>
      <c r="Z47" s="120">
        <f t="shared" si="4"/>
        <v>2</v>
      </c>
      <c r="AA47" s="126">
        <f t="shared" si="5"/>
        <v>1</v>
      </c>
    </row>
    <row r="48" spans="12:27" ht="12.75">
      <c r="L48"/>
      <c r="M48"/>
      <c r="N48"/>
      <c r="O48"/>
      <c r="P48"/>
      <c r="R48" s="16"/>
      <c r="T48" s="120">
        <v>16</v>
      </c>
      <c r="U48" s="103" t="s">
        <v>507</v>
      </c>
      <c r="V48" s="127" t="s">
        <v>310</v>
      </c>
      <c r="W48" s="126"/>
      <c r="X48" s="126">
        <v>1</v>
      </c>
      <c r="Y48" s="126"/>
      <c r="Z48" s="120">
        <f t="shared" si="4"/>
        <v>2</v>
      </c>
      <c r="AA48" s="126">
        <f t="shared" si="5"/>
        <v>1</v>
      </c>
    </row>
    <row r="49" spans="12:27" ht="12.75">
      <c r="L49"/>
      <c r="M49"/>
      <c r="N49"/>
      <c r="O49"/>
      <c r="P49"/>
      <c r="R49" s="16"/>
      <c r="T49" s="120">
        <v>16</v>
      </c>
      <c r="U49" s="103" t="s">
        <v>896</v>
      </c>
      <c r="V49" s="126" t="s">
        <v>122</v>
      </c>
      <c r="W49" s="126"/>
      <c r="X49" s="126">
        <v>1</v>
      </c>
      <c r="Y49" s="126"/>
      <c r="Z49" s="120">
        <f t="shared" si="4"/>
        <v>2</v>
      </c>
      <c r="AA49" s="126">
        <f t="shared" si="5"/>
        <v>1</v>
      </c>
    </row>
    <row r="50" spans="12:27" ht="12.75">
      <c r="L50"/>
      <c r="M50"/>
      <c r="N50"/>
      <c r="O50"/>
      <c r="P50"/>
      <c r="R50" s="16"/>
      <c r="T50" s="120">
        <v>16</v>
      </c>
      <c r="U50" s="103" t="s">
        <v>57</v>
      </c>
      <c r="V50" s="126" t="s">
        <v>18</v>
      </c>
      <c r="W50" s="126"/>
      <c r="X50" s="126">
        <v>1</v>
      </c>
      <c r="Y50" s="126"/>
      <c r="Z50" s="120">
        <f t="shared" si="4"/>
        <v>2</v>
      </c>
      <c r="AA50" s="126">
        <f t="shared" si="5"/>
        <v>1</v>
      </c>
    </row>
    <row r="51" spans="12:27" ht="12.75">
      <c r="L51"/>
      <c r="M51"/>
      <c r="N51"/>
      <c r="O51"/>
      <c r="P51"/>
      <c r="R51" s="16"/>
      <c r="T51" s="120">
        <v>16</v>
      </c>
      <c r="U51" s="103" t="s">
        <v>266</v>
      </c>
      <c r="V51" s="126" t="s">
        <v>122</v>
      </c>
      <c r="W51" s="126"/>
      <c r="X51" s="126">
        <v>1</v>
      </c>
      <c r="Y51" s="126"/>
      <c r="Z51" s="120">
        <f t="shared" si="4"/>
        <v>2</v>
      </c>
      <c r="AA51" s="126">
        <f t="shared" si="5"/>
        <v>1</v>
      </c>
    </row>
    <row r="52" spans="12:27" ht="12.75">
      <c r="L52"/>
      <c r="M52"/>
      <c r="N52"/>
      <c r="O52"/>
      <c r="P52"/>
      <c r="R52" s="16"/>
      <c r="T52" s="120">
        <v>16</v>
      </c>
      <c r="U52" s="103" t="s">
        <v>13</v>
      </c>
      <c r="V52" s="126" t="s">
        <v>14</v>
      </c>
      <c r="W52" s="126"/>
      <c r="X52" s="126">
        <v>1</v>
      </c>
      <c r="Y52" s="126"/>
      <c r="Z52" s="120">
        <f t="shared" si="4"/>
        <v>2</v>
      </c>
      <c r="AA52" s="126">
        <f t="shared" si="5"/>
        <v>1</v>
      </c>
    </row>
    <row r="53" spans="12:27" ht="12.75">
      <c r="L53"/>
      <c r="M53"/>
      <c r="N53"/>
      <c r="O53"/>
      <c r="P53"/>
      <c r="R53" s="16"/>
      <c r="T53" s="120">
        <v>26</v>
      </c>
      <c r="U53" s="103" t="s">
        <v>93</v>
      </c>
      <c r="V53" s="126" t="s">
        <v>16</v>
      </c>
      <c r="W53" s="126"/>
      <c r="X53" s="126"/>
      <c r="Y53" s="126">
        <v>1</v>
      </c>
      <c r="Z53" s="120">
        <f t="shared" si="4"/>
        <v>1</v>
      </c>
      <c r="AA53" s="126">
        <f t="shared" si="5"/>
        <v>1</v>
      </c>
    </row>
    <row r="54" spans="12:27" ht="12.75">
      <c r="L54"/>
      <c r="M54"/>
      <c r="N54"/>
      <c r="O54"/>
      <c r="P54"/>
      <c r="R54" s="16"/>
      <c r="T54" s="120">
        <v>26</v>
      </c>
      <c r="U54" s="103" t="s">
        <v>170</v>
      </c>
      <c r="V54" s="126" t="s">
        <v>122</v>
      </c>
      <c r="W54" s="126"/>
      <c r="X54" s="126"/>
      <c r="Y54" s="126">
        <v>1</v>
      </c>
      <c r="Z54" s="120">
        <f t="shared" si="4"/>
        <v>1</v>
      </c>
      <c r="AA54" s="126">
        <f t="shared" si="5"/>
        <v>1</v>
      </c>
    </row>
    <row r="55" spans="12:27" ht="12.75">
      <c r="L55"/>
      <c r="M55"/>
      <c r="N55"/>
      <c r="O55"/>
      <c r="P55"/>
      <c r="R55" s="16"/>
      <c r="T55" s="120">
        <v>26</v>
      </c>
      <c r="U55" s="103" t="s">
        <v>160</v>
      </c>
      <c r="V55" s="126" t="s">
        <v>30</v>
      </c>
      <c r="W55" s="126"/>
      <c r="X55" s="126"/>
      <c r="Y55" s="126">
        <v>1</v>
      </c>
      <c r="Z55" s="120">
        <f t="shared" si="4"/>
        <v>1</v>
      </c>
      <c r="AA55" s="126">
        <f t="shared" si="5"/>
        <v>1</v>
      </c>
    </row>
    <row r="56" spans="12:27" ht="12.75">
      <c r="L56"/>
      <c r="M56"/>
      <c r="N56"/>
      <c r="O56"/>
      <c r="P56"/>
      <c r="R56" s="16"/>
      <c r="T56" s="120">
        <v>26</v>
      </c>
      <c r="U56" s="128" t="s">
        <v>968</v>
      </c>
      <c r="V56" s="126" t="s">
        <v>69</v>
      </c>
      <c r="W56" s="126"/>
      <c r="X56" s="126"/>
      <c r="Y56" s="126">
        <v>1</v>
      </c>
      <c r="Z56" s="120">
        <f t="shared" si="4"/>
        <v>1</v>
      </c>
      <c r="AA56" s="126">
        <f t="shared" si="5"/>
        <v>1</v>
      </c>
    </row>
    <row r="57" spans="12:27" ht="12.75">
      <c r="L57"/>
      <c r="M57"/>
      <c r="N57"/>
      <c r="O57"/>
      <c r="P57"/>
      <c r="R57" s="16"/>
      <c r="T57" s="120">
        <v>26</v>
      </c>
      <c r="U57" s="103" t="s">
        <v>15</v>
      </c>
      <c r="V57" s="126" t="s">
        <v>16</v>
      </c>
      <c r="W57" s="126"/>
      <c r="X57" s="126"/>
      <c r="Y57" s="126">
        <v>1</v>
      </c>
      <c r="Z57" s="120">
        <f t="shared" si="4"/>
        <v>1</v>
      </c>
      <c r="AA57" s="126">
        <f t="shared" si="5"/>
        <v>1</v>
      </c>
    </row>
    <row r="58" spans="20:27" ht="12.75">
      <c r="T58" s="120">
        <v>26</v>
      </c>
      <c r="U58" s="103" t="s">
        <v>538</v>
      </c>
      <c r="V58" s="126" t="s">
        <v>23</v>
      </c>
      <c r="W58" s="126"/>
      <c r="X58" s="126"/>
      <c r="Y58" s="126">
        <v>1</v>
      </c>
      <c r="Z58" s="120">
        <f t="shared" si="4"/>
        <v>1</v>
      </c>
      <c r="AA58" s="126">
        <f t="shared" si="5"/>
        <v>1</v>
      </c>
    </row>
    <row r="59" spans="20:27" ht="12.75">
      <c r="T59" s="120">
        <v>26</v>
      </c>
      <c r="U59" s="103" t="s">
        <v>500</v>
      </c>
      <c r="V59" s="126" t="s">
        <v>30</v>
      </c>
      <c r="W59" s="126"/>
      <c r="X59" s="126"/>
      <c r="Y59" s="126">
        <v>1</v>
      </c>
      <c r="Z59" s="120">
        <f t="shared" si="4"/>
        <v>1</v>
      </c>
      <c r="AA59" s="126">
        <f t="shared" si="5"/>
        <v>1</v>
      </c>
    </row>
    <row r="60" spans="20:27" ht="12.75">
      <c r="T60" s="120">
        <v>26</v>
      </c>
      <c r="U60" s="103" t="s">
        <v>757</v>
      </c>
      <c r="V60" s="126" t="s">
        <v>305</v>
      </c>
      <c r="W60" s="126"/>
      <c r="X60" s="126"/>
      <c r="Y60" s="126">
        <v>1</v>
      </c>
      <c r="Z60" s="120">
        <f>W60*3+X60*2+Y60*1</f>
        <v>1</v>
      </c>
      <c r="AA60" s="126">
        <f>W60+X60+Y60</f>
        <v>1</v>
      </c>
    </row>
    <row r="61" spans="20:27" ht="12.75">
      <c r="T61" s="120">
        <v>26</v>
      </c>
      <c r="U61" s="103" t="s">
        <v>309</v>
      </c>
      <c r="V61" s="126" t="s">
        <v>20</v>
      </c>
      <c r="W61" s="126"/>
      <c r="X61" s="126"/>
      <c r="Y61" s="126">
        <v>1</v>
      </c>
      <c r="Z61" s="120">
        <f t="shared" si="4"/>
        <v>1</v>
      </c>
      <c r="AA61" s="126">
        <f t="shared" si="5"/>
        <v>1</v>
      </c>
    </row>
    <row r="62" spans="20:27" ht="12.75">
      <c r="T62" s="120">
        <v>26</v>
      </c>
      <c r="U62" s="103" t="s">
        <v>85</v>
      </c>
      <c r="V62" s="126" t="s">
        <v>40</v>
      </c>
      <c r="W62" s="126"/>
      <c r="X62" s="126"/>
      <c r="Y62" s="126">
        <v>1</v>
      </c>
      <c r="Z62" s="120">
        <f t="shared" si="4"/>
        <v>1</v>
      </c>
      <c r="AA62" s="126">
        <f t="shared" si="5"/>
        <v>1</v>
      </c>
    </row>
    <row r="63" spans="20:27" ht="12.75">
      <c r="T63" s="120">
        <v>26</v>
      </c>
      <c r="U63" s="103" t="s">
        <v>229</v>
      </c>
      <c r="V63" s="126" t="s">
        <v>36</v>
      </c>
      <c r="W63" s="126"/>
      <c r="X63" s="126"/>
      <c r="Y63" s="126">
        <v>1</v>
      </c>
      <c r="Z63" s="120">
        <f t="shared" si="4"/>
        <v>1</v>
      </c>
      <c r="AA63" s="126">
        <f t="shared" si="5"/>
        <v>1</v>
      </c>
    </row>
    <row r="64" spans="21:27" ht="12.75">
      <c r="U64" s="113" t="s">
        <v>975</v>
      </c>
      <c r="V64" s="114"/>
      <c r="W64" s="110">
        <f>SUM(W28:W63)</f>
        <v>19</v>
      </c>
      <c r="X64" s="110">
        <f>SUM(X28:X63)</f>
        <v>19</v>
      </c>
      <c r="Y64" s="110">
        <f>SUM(Y28:Y63)</f>
        <v>19</v>
      </c>
      <c r="Z64" s="110">
        <f>SUM(Z28:Z63)</f>
        <v>114</v>
      </c>
      <c r="AA64" s="110">
        <f>SUM(AA28:AA63)</f>
        <v>57</v>
      </c>
    </row>
    <row r="65" ht="12.75">
      <c r="S65" s="49"/>
    </row>
    <row r="66" spans="19:24" ht="12.75">
      <c r="S66" s="49"/>
      <c r="T66" s="23"/>
      <c r="U66" s="49"/>
      <c r="V66" s="49"/>
      <c r="W66" s="49"/>
      <c r="X66" s="49"/>
    </row>
    <row r="67" spans="19:24" ht="12.75">
      <c r="S67" s="49"/>
      <c r="T67" s="23"/>
      <c r="U67" s="49"/>
      <c r="V67" s="49"/>
      <c r="W67" s="49"/>
      <c r="X67" s="49"/>
    </row>
    <row r="68" spans="19:24" ht="12.75">
      <c r="S68" s="49"/>
      <c r="T68" s="23"/>
      <c r="U68" s="49"/>
      <c r="V68" s="49"/>
      <c r="W68" s="49"/>
      <c r="X68" s="49"/>
    </row>
    <row r="69" spans="19:24" ht="12.75">
      <c r="S69" s="49"/>
      <c r="T69" s="23"/>
      <c r="U69" s="49"/>
      <c r="V69" s="49"/>
      <c r="W69" s="49"/>
      <c r="X69" s="49"/>
    </row>
    <row r="70" spans="19:24" ht="12.75">
      <c r="S70" s="49"/>
      <c r="T70" s="23"/>
      <c r="U70" s="49"/>
      <c r="V70" s="49"/>
      <c r="W70" s="49"/>
      <c r="X70" s="49"/>
    </row>
    <row r="71" spans="19:24" ht="12.75">
      <c r="S71" s="49"/>
      <c r="T71" s="23"/>
      <c r="U71" s="49"/>
      <c r="V71" s="49"/>
      <c r="W71" s="49"/>
      <c r="X71" s="49"/>
    </row>
    <row r="72" spans="19:24" ht="12.75">
      <c r="S72" s="49"/>
      <c r="T72" s="23"/>
      <c r="U72" s="49"/>
      <c r="V72" s="49"/>
      <c r="W72" s="49"/>
      <c r="X72" s="49"/>
    </row>
    <row r="73" spans="19:24" ht="12.75">
      <c r="S73" s="49"/>
      <c r="T73" s="23"/>
      <c r="U73" s="49"/>
      <c r="V73" s="49"/>
      <c r="W73" s="49"/>
      <c r="X73" s="49"/>
    </row>
    <row r="74" spans="19:24" ht="12.75">
      <c r="S74" s="49"/>
      <c r="T74" s="23"/>
      <c r="U74" s="49"/>
      <c r="V74" s="49"/>
      <c r="W74" s="49"/>
      <c r="X74" s="49"/>
    </row>
    <row r="75" spans="20:24" ht="12.75">
      <c r="T75" s="23"/>
      <c r="U75" s="49"/>
      <c r="V75" s="49"/>
      <c r="W75" s="49"/>
      <c r="X75" s="4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N648"/>
  <sheetViews>
    <sheetView zoomScale="90" zoomScaleNormal="90" zoomScalePageLayoutView="0" workbookViewId="0" topLeftCell="A1">
      <pane xSplit="5" ySplit="3" topLeftCell="F439" activePane="bottomRight" state="frozen"/>
      <selection pane="topLeft" activeCell="A1" sqref="A1"/>
      <selection pane="topRight" activeCell="F1" sqref="F1"/>
      <selection pane="bottomLeft" activeCell="A4" sqref="A4"/>
      <selection pane="bottomRight" activeCell="K335" sqref="K335"/>
    </sheetView>
  </sheetViews>
  <sheetFormatPr defaultColWidth="9.140625" defaultRowHeight="12.75"/>
  <cols>
    <col min="1" max="1" width="31.7109375" style="25" customWidth="1"/>
    <col min="2" max="2" width="9.7109375" style="26" customWidth="1"/>
    <col min="3" max="3" width="7.140625" style="5" customWidth="1"/>
    <col min="4" max="4" width="9.421875" style="17" customWidth="1"/>
    <col min="5" max="5" width="8.7109375" style="26" customWidth="1"/>
    <col min="6" max="6" width="7.7109375" style="26" customWidth="1"/>
    <col min="7" max="7" width="7.7109375" style="67" customWidth="1"/>
    <col min="8" max="16" width="7.7109375" style="26" customWidth="1"/>
    <col min="17" max="26" width="8.00390625" style="26" customWidth="1"/>
    <col min="27" max="27" width="9.00390625" style="0" customWidth="1"/>
    <col min="28" max="28" width="5.7109375" style="31" customWidth="1"/>
    <col min="29" max="29" width="5.00390625" style="31" customWidth="1"/>
    <col min="30" max="16384" width="9.140625" style="17" customWidth="1"/>
  </cols>
  <sheetData>
    <row r="1" spans="1:29" ht="42.75" customHeight="1">
      <c r="A1" s="68" t="s">
        <v>819</v>
      </c>
      <c r="B1" s="69" t="s">
        <v>9</v>
      </c>
      <c r="C1" s="70" t="s">
        <v>901</v>
      </c>
      <c r="D1" s="69" t="s">
        <v>821</v>
      </c>
      <c r="E1" s="69" t="s">
        <v>820</v>
      </c>
      <c r="F1" s="71">
        <v>1976</v>
      </c>
      <c r="G1" s="72">
        <v>1980</v>
      </c>
      <c r="H1" s="72">
        <v>1982</v>
      </c>
      <c r="I1" s="72">
        <v>1984</v>
      </c>
      <c r="J1" s="72">
        <v>1986</v>
      </c>
      <c r="K1" s="72">
        <v>1988</v>
      </c>
      <c r="L1" s="72">
        <v>1990</v>
      </c>
      <c r="M1" s="72">
        <v>1992</v>
      </c>
      <c r="N1" s="72">
        <v>1994</v>
      </c>
      <c r="O1" s="72">
        <v>1996</v>
      </c>
      <c r="P1" s="72">
        <v>1998</v>
      </c>
      <c r="Q1" s="72">
        <v>2000</v>
      </c>
      <c r="R1" s="72">
        <v>2003</v>
      </c>
      <c r="S1" s="72">
        <v>2005</v>
      </c>
      <c r="T1" s="72">
        <v>2007</v>
      </c>
      <c r="U1" s="72">
        <v>2009</v>
      </c>
      <c r="V1" s="72">
        <v>2011</v>
      </c>
      <c r="W1" s="72">
        <v>2013</v>
      </c>
      <c r="X1" s="72">
        <v>2015</v>
      </c>
      <c r="Y1" s="72">
        <v>2017</v>
      </c>
      <c r="Z1" s="72">
        <v>2019</v>
      </c>
      <c r="AA1" s="72">
        <v>2021</v>
      </c>
      <c r="AB1" s="108" t="s">
        <v>962</v>
      </c>
      <c r="AC1" s="108" t="s">
        <v>963</v>
      </c>
    </row>
    <row r="2" spans="1:29" s="6" customFormat="1" ht="12.75">
      <c r="A2" s="90" t="s">
        <v>841</v>
      </c>
      <c r="B2" s="38"/>
      <c r="C2" s="5"/>
      <c r="F2" s="38">
        <v>12</v>
      </c>
      <c r="G2" s="75">
        <v>13</v>
      </c>
      <c r="H2" s="75">
        <v>12</v>
      </c>
      <c r="I2" s="75">
        <v>14</v>
      </c>
      <c r="J2" s="75">
        <v>17</v>
      </c>
      <c r="K2" s="75">
        <v>18</v>
      </c>
      <c r="L2" s="75">
        <v>19</v>
      </c>
      <c r="M2" s="75">
        <v>21</v>
      </c>
      <c r="N2" s="75">
        <v>23</v>
      </c>
      <c r="O2" s="5">
        <v>24</v>
      </c>
      <c r="P2" s="5">
        <v>23</v>
      </c>
      <c r="Q2" s="5">
        <v>23</v>
      </c>
      <c r="R2" s="5">
        <v>24</v>
      </c>
      <c r="S2" s="5">
        <v>24</v>
      </c>
      <c r="T2" s="5">
        <v>23</v>
      </c>
      <c r="U2" s="5">
        <v>24</v>
      </c>
      <c r="V2" s="5">
        <v>22</v>
      </c>
      <c r="W2" s="26">
        <v>24</v>
      </c>
      <c r="X2" s="5">
        <v>23</v>
      </c>
      <c r="Y2" s="5"/>
      <c r="Z2" s="5"/>
      <c r="AB2" s="109"/>
      <c r="AC2" s="109"/>
    </row>
    <row r="3" spans="1:29" s="6" customFormat="1" ht="12.75">
      <c r="A3" s="88" t="s">
        <v>840</v>
      </c>
      <c r="B3" s="89"/>
      <c r="C3" s="5"/>
      <c r="D3" s="89"/>
      <c r="F3" s="89">
        <f aca="true" t="shared" si="0" ref="F3:AA3">COUNTA(F4:F938)</f>
        <v>32</v>
      </c>
      <c r="G3" s="89">
        <f t="shared" si="0"/>
        <v>25</v>
      </c>
      <c r="H3" s="89">
        <f t="shared" si="0"/>
        <v>41</v>
      </c>
      <c r="I3" s="89">
        <f t="shared" si="0"/>
        <v>38</v>
      </c>
      <c r="J3" s="89">
        <f t="shared" si="0"/>
        <v>53</v>
      </c>
      <c r="K3" s="89">
        <f t="shared" si="0"/>
        <v>60</v>
      </c>
      <c r="L3" s="89">
        <f t="shared" si="0"/>
        <v>54</v>
      </c>
      <c r="M3" s="89">
        <f t="shared" si="0"/>
        <v>70</v>
      </c>
      <c r="N3" s="89">
        <f t="shared" si="0"/>
        <v>56</v>
      </c>
      <c r="O3" s="89">
        <f t="shared" si="0"/>
        <v>80</v>
      </c>
      <c r="P3" s="89">
        <f t="shared" si="0"/>
        <v>77</v>
      </c>
      <c r="Q3" s="89">
        <f t="shared" si="0"/>
        <v>79</v>
      </c>
      <c r="R3" s="89">
        <f t="shared" si="0"/>
        <v>68</v>
      </c>
      <c r="S3" s="89">
        <f t="shared" si="0"/>
        <v>81</v>
      </c>
      <c r="T3" s="89">
        <f t="shared" si="0"/>
        <v>79</v>
      </c>
      <c r="U3" s="89">
        <f t="shared" si="0"/>
        <v>83</v>
      </c>
      <c r="V3" s="89">
        <f t="shared" si="0"/>
        <v>77</v>
      </c>
      <c r="W3" s="89">
        <f t="shared" si="0"/>
        <v>81</v>
      </c>
      <c r="X3" s="89">
        <f t="shared" si="0"/>
        <v>96</v>
      </c>
      <c r="Y3" s="89">
        <f t="shared" si="0"/>
        <v>0</v>
      </c>
      <c r="Z3" s="89">
        <f t="shared" si="0"/>
        <v>0</v>
      </c>
      <c r="AA3" s="89">
        <f t="shared" si="0"/>
        <v>0</v>
      </c>
      <c r="AB3" s="109"/>
      <c r="AC3" s="109"/>
    </row>
    <row r="4" spans="1:29" ht="12.75">
      <c r="A4" s="17" t="s">
        <v>167</v>
      </c>
      <c r="B4" s="26" t="s">
        <v>27</v>
      </c>
      <c r="D4" s="51">
        <f aca="true" t="shared" si="1" ref="D4:D67">SUM(F4:Z4)/E4</f>
        <v>24</v>
      </c>
      <c r="E4" s="26">
        <f aca="true" t="shared" si="2" ref="E4:E67">COUNTA(F4:Z4)</f>
        <v>1</v>
      </c>
      <c r="J4" s="16">
        <v>24</v>
      </c>
      <c r="AB4" s="110">
        <f aca="true" t="shared" si="3" ref="AB4:AB67">COUNTIF(F4:AA4,"&lt;6")</f>
        <v>0</v>
      </c>
      <c r="AC4" s="110">
        <f aca="true" t="shared" si="4" ref="AC4:AC67">COUNTIF(F4:AA4,"&lt;11")</f>
        <v>0</v>
      </c>
    </row>
    <row r="5" spans="1:29" ht="12.75">
      <c r="A5" s="48" t="s">
        <v>714</v>
      </c>
      <c r="B5" s="56" t="s">
        <v>20</v>
      </c>
      <c r="D5" s="51">
        <f t="shared" si="1"/>
        <v>72</v>
      </c>
      <c r="E5" s="26">
        <f t="shared" si="2"/>
        <v>1</v>
      </c>
      <c r="F5" s="56"/>
      <c r="T5" s="56">
        <v>72</v>
      </c>
      <c r="AB5" s="110">
        <f t="shared" si="3"/>
        <v>0</v>
      </c>
      <c r="AC5" s="110">
        <f t="shared" si="4"/>
        <v>0</v>
      </c>
    </row>
    <row r="6" spans="1:29" ht="12.75">
      <c r="A6" s="17" t="s">
        <v>277</v>
      </c>
      <c r="B6" s="26" t="s">
        <v>209</v>
      </c>
      <c r="D6" s="51">
        <f t="shared" si="1"/>
        <v>45</v>
      </c>
      <c r="E6" s="26">
        <f t="shared" si="2"/>
        <v>1</v>
      </c>
      <c r="L6" s="16">
        <v>45</v>
      </c>
      <c r="AB6" s="110">
        <f t="shared" si="3"/>
        <v>0</v>
      </c>
      <c r="AC6" s="110">
        <f t="shared" si="4"/>
        <v>0</v>
      </c>
    </row>
    <row r="7" spans="1:29" ht="12.75">
      <c r="A7" s="17" t="s">
        <v>28</v>
      </c>
      <c r="B7" s="26" t="s">
        <v>23</v>
      </c>
      <c r="D7" s="51">
        <f t="shared" si="1"/>
        <v>11</v>
      </c>
      <c r="E7" s="26">
        <f t="shared" si="2"/>
        <v>1</v>
      </c>
      <c r="F7" s="16">
        <v>11</v>
      </c>
      <c r="AB7" s="110">
        <f t="shared" si="3"/>
        <v>0</v>
      </c>
      <c r="AC7" s="110">
        <f t="shared" si="4"/>
        <v>0</v>
      </c>
    </row>
    <row r="8" spans="1:29" ht="12.75">
      <c r="A8" s="17" t="s">
        <v>503</v>
      </c>
      <c r="B8" s="26" t="s">
        <v>69</v>
      </c>
      <c r="D8" s="51">
        <f t="shared" si="1"/>
        <v>27.333333333333332</v>
      </c>
      <c r="E8" s="26">
        <f t="shared" si="2"/>
        <v>6</v>
      </c>
      <c r="Q8" s="35">
        <v>30</v>
      </c>
      <c r="R8" s="35">
        <v>29</v>
      </c>
      <c r="S8" s="56">
        <v>8</v>
      </c>
      <c r="T8" s="56">
        <v>21</v>
      </c>
      <c r="U8" s="16">
        <v>61</v>
      </c>
      <c r="V8" s="16">
        <v>15</v>
      </c>
      <c r="AB8" s="110">
        <f t="shared" si="3"/>
        <v>0</v>
      </c>
      <c r="AC8" s="110">
        <f t="shared" si="4"/>
        <v>1</v>
      </c>
    </row>
    <row r="9" spans="1:29" ht="12.75">
      <c r="A9" s="17" t="s">
        <v>94</v>
      </c>
      <c r="B9" s="26" t="s">
        <v>78</v>
      </c>
      <c r="D9" s="51">
        <f t="shared" si="1"/>
        <v>43.07692307692308</v>
      </c>
      <c r="E9" s="26">
        <f t="shared" si="2"/>
        <v>13</v>
      </c>
      <c r="H9" s="16">
        <v>16</v>
      </c>
      <c r="I9" s="16">
        <v>13</v>
      </c>
      <c r="J9" s="16">
        <v>41</v>
      </c>
      <c r="K9" s="16">
        <v>13</v>
      </c>
      <c r="L9" s="16">
        <v>16</v>
      </c>
      <c r="M9" s="16">
        <v>35</v>
      </c>
      <c r="O9" s="45">
        <v>49</v>
      </c>
      <c r="Q9" s="35">
        <v>44</v>
      </c>
      <c r="S9" s="56">
        <v>61</v>
      </c>
      <c r="U9" s="16">
        <v>65</v>
      </c>
      <c r="V9" s="16">
        <v>58</v>
      </c>
      <c r="W9" s="56">
        <v>62</v>
      </c>
      <c r="X9" s="26">
        <v>87</v>
      </c>
      <c r="AB9" s="110">
        <f t="shared" si="3"/>
        <v>0</v>
      </c>
      <c r="AC9" s="110">
        <f t="shared" si="4"/>
        <v>0</v>
      </c>
    </row>
    <row r="10" spans="1:29" ht="12.75">
      <c r="A10" s="17" t="s">
        <v>516</v>
      </c>
      <c r="B10" s="26" t="s">
        <v>122</v>
      </c>
      <c r="D10" s="51">
        <f t="shared" si="1"/>
        <v>63</v>
      </c>
      <c r="E10" s="26">
        <f t="shared" si="2"/>
        <v>3</v>
      </c>
      <c r="Q10" s="35">
        <v>73</v>
      </c>
      <c r="S10" s="56">
        <v>55</v>
      </c>
      <c r="T10" s="56">
        <v>61</v>
      </c>
      <c r="AB10" s="110">
        <f t="shared" si="3"/>
        <v>0</v>
      </c>
      <c r="AC10" s="110">
        <f t="shared" si="4"/>
        <v>0</v>
      </c>
    </row>
    <row r="11" spans="1:29" ht="12.75">
      <c r="A11" s="17" t="s">
        <v>41</v>
      </c>
      <c r="B11" s="26" t="s">
        <v>14</v>
      </c>
      <c r="D11" s="51">
        <f t="shared" si="1"/>
        <v>19</v>
      </c>
      <c r="E11" s="26">
        <f t="shared" si="2"/>
        <v>1</v>
      </c>
      <c r="F11" s="16">
        <v>19</v>
      </c>
      <c r="AB11" s="110">
        <f t="shared" si="3"/>
        <v>0</v>
      </c>
      <c r="AC11" s="110">
        <f t="shared" si="4"/>
        <v>0</v>
      </c>
    </row>
    <row r="12" spans="1:29" ht="12.75">
      <c r="A12" s="17" t="s">
        <v>279</v>
      </c>
      <c r="B12" s="26" t="s">
        <v>23</v>
      </c>
      <c r="D12" s="51">
        <f t="shared" si="1"/>
        <v>49</v>
      </c>
      <c r="E12" s="26">
        <f t="shared" si="2"/>
        <v>1</v>
      </c>
      <c r="H12" s="67"/>
      <c r="L12" s="16">
        <v>49</v>
      </c>
      <c r="AB12" s="110">
        <f t="shared" si="3"/>
        <v>0</v>
      </c>
      <c r="AC12" s="110">
        <f t="shared" si="4"/>
        <v>0</v>
      </c>
    </row>
    <row r="13" spans="1:29" ht="12.75">
      <c r="A13" s="17" t="s">
        <v>317</v>
      </c>
      <c r="B13" s="26" t="s">
        <v>36</v>
      </c>
      <c r="D13" s="51">
        <f t="shared" si="1"/>
        <v>29.666666666666668</v>
      </c>
      <c r="E13" s="26">
        <f t="shared" si="2"/>
        <v>3</v>
      </c>
      <c r="M13" s="16">
        <v>40</v>
      </c>
      <c r="N13" s="35">
        <v>20</v>
      </c>
      <c r="O13" s="45">
        <v>29</v>
      </c>
      <c r="AB13" s="110">
        <f t="shared" si="3"/>
        <v>0</v>
      </c>
      <c r="AC13" s="110">
        <f t="shared" si="4"/>
        <v>0</v>
      </c>
    </row>
    <row r="14" spans="1:29" ht="12.75">
      <c r="A14" s="23" t="s">
        <v>441</v>
      </c>
      <c r="B14" s="45" t="s">
        <v>20</v>
      </c>
      <c r="D14" s="51">
        <f t="shared" si="1"/>
        <v>50</v>
      </c>
      <c r="E14" s="26">
        <f t="shared" si="2"/>
        <v>2</v>
      </c>
      <c r="F14" s="45"/>
      <c r="P14" s="49">
        <v>43</v>
      </c>
      <c r="R14" s="35">
        <v>57</v>
      </c>
      <c r="AB14" s="110">
        <f t="shared" si="3"/>
        <v>0</v>
      </c>
      <c r="AC14" s="110">
        <f t="shared" si="4"/>
        <v>0</v>
      </c>
    </row>
    <row r="15" spans="1:29" ht="12.75">
      <c r="A15" s="23" t="s">
        <v>415</v>
      </c>
      <c r="B15" s="45" t="s">
        <v>40</v>
      </c>
      <c r="D15" s="51">
        <f t="shared" si="1"/>
        <v>70</v>
      </c>
      <c r="E15" s="26">
        <f t="shared" si="2"/>
        <v>2</v>
      </c>
      <c r="F15" s="45"/>
      <c r="I15" s="73"/>
      <c r="O15" s="45">
        <v>66</v>
      </c>
      <c r="P15" s="49">
        <v>74</v>
      </c>
      <c r="AB15" s="110">
        <f t="shared" si="3"/>
        <v>0</v>
      </c>
      <c r="AC15" s="110">
        <f t="shared" si="4"/>
        <v>0</v>
      </c>
    </row>
    <row r="16" spans="1:29" ht="12.75">
      <c r="A16" s="48" t="s">
        <v>558</v>
      </c>
      <c r="B16" s="56" t="s">
        <v>69</v>
      </c>
      <c r="D16" s="51">
        <f t="shared" si="1"/>
        <v>59</v>
      </c>
      <c r="E16" s="26">
        <f t="shared" si="2"/>
        <v>2</v>
      </c>
      <c r="F16" s="56"/>
      <c r="R16" s="35">
        <v>54</v>
      </c>
      <c r="U16" s="16">
        <v>64</v>
      </c>
      <c r="AB16" s="110">
        <f t="shared" si="3"/>
        <v>0</v>
      </c>
      <c r="AC16" s="110">
        <f t="shared" si="4"/>
        <v>0</v>
      </c>
    </row>
    <row r="17" spans="1:29" ht="12.75">
      <c r="A17" s="23" t="s">
        <v>419</v>
      </c>
      <c r="B17" s="45" t="s">
        <v>69</v>
      </c>
      <c r="D17" s="51">
        <f t="shared" si="1"/>
        <v>45.333333333333336</v>
      </c>
      <c r="E17" s="26">
        <f t="shared" si="2"/>
        <v>6</v>
      </c>
      <c r="F17" s="45"/>
      <c r="O17" s="45">
        <v>73</v>
      </c>
      <c r="S17" s="56">
        <v>56</v>
      </c>
      <c r="T17" s="56">
        <v>13</v>
      </c>
      <c r="V17" s="16">
        <v>37</v>
      </c>
      <c r="W17" s="26">
        <v>63</v>
      </c>
      <c r="X17" s="26">
        <v>30</v>
      </c>
      <c r="AB17" s="110">
        <f t="shared" si="3"/>
        <v>0</v>
      </c>
      <c r="AC17" s="110">
        <f t="shared" si="4"/>
        <v>0</v>
      </c>
    </row>
    <row r="18" spans="1:29" ht="12.75">
      <c r="A18" s="17" t="s">
        <v>114</v>
      </c>
      <c r="B18" s="26" t="s">
        <v>18</v>
      </c>
      <c r="D18" s="51">
        <f t="shared" si="1"/>
        <v>6</v>
      </c>
      <c r="E18" s="26">
        <f t="shared" si="2"/>
        <v>1</v>
      </c>
      <c r="I18" s="16">
        <v>6</v>
      </c>
      <c r="AB18" s="110">
        <f t="shared" si="3"/>
        <v>0</v>
      </c>
      <c r="AC18" s="110">
        <f t="shared" si="4"/>
        <v>1</v>
      </c>
    </row>
    <row r="19" spans="1:29" ht="12.75">
      <c r="A19" s="23" t="s">
        <v>336</v>
      </c>
      <c r="B19" s="26" t="s">
        <v>313</v>
      </c>
      <c r="D19" s="51">
        <f t="shared" si="1"/>
        <v>63</v>
      </c>
      <c r="E19" s="26">
        <f t="shared" si="2"/>
        <v>2</v>
      </c>
      <c r="M19" s="16">
        <v>70</v>
      </c>
      <c r="N19" s="35">
        <v>56</v>
      </c>
      <c r="AB19" s="110">
        <f t="shared" si="3"/>
        <v>0</v>
      </c>
      <c r="AC19" s="110">
        <f t="shared" si="4"/>
        <v>0</v>
      </c>
    </row>
    <row r="20" spans="1:29" ht="12.75">
      <c r="A20" s="17" t="s">
        <v>308</v>
      </c>
      <c r="B20" s="26" t="s">
        <v>18</v>
      </c>
      <c r="D20" s="51">
        <f t="shared" si="1"/>
        <v>22</v>
      </c>
      <c r="E20" s="26">
        <f t="shared" si="2"/>
        <v>1</v>
      </c>
      <c r="M20" s="16">
        <v>22</v>
      </c>
      <c r="AB20" s="110">
        <f t="shared" si="3"/>
        <v>0</v>
      </c>
      <c r="AC20" s="110">
        <f t="shared" si="4"/>
        <v>0</v>
      </c>
    </row>
    <row r="21" spans="1:29" ht="12.75">
      <c r="A21" s="23" t="s">
        <v>445</v>
      </c>
      <c r="B21" s="45" t="s">
        <v>305</v>
      </c>
      <c r="D21" s="51">
        <f t="shared" si="1"/>
        <v>49</v>
      </c>
      <c r="E21" s="26">
        <f t="shared" si="2"/>
        <v>1</v>
      </c>
      <c r="F21" s="45"/>
      <c r="P21" s="49">
        <v>49</v>
      </c>
      <c r="AB21" s="110">
        <f t="shared" si="3"/>
        <v>0</v>
      </c>
      <c r="AC21" s="110">
        <f t="shared" si="4"/>
        <v>0</v>
      </c>
    </row>
    <row r="22" spans="1:29" ht="12.75">
      <c r="A22" s="74" t="s">
        <v>688</v>
      </c>
      <c r="B22" s="65" t="s">
        <v>69</v>
      </c>
      <c r="C22" s="5" t="s">
        <v>822</v>
      </c>
      <c r="D22" s="51">
        <f t="shared" si="1"/>
        <v>13.2</v>
      </c>
      <c r="E22" s="26">
        <f t="shared" si="2"/>
        <v>5</v>
      </c>
      <c r="F22" s="56"/>
      <c r="T22" s="56">
        <v>11</v>
      </c>
      <c r="U22" s="16">
        <v>44</v>
      </c>
      <c r="V22" s="10">
        <v>2</v>
      </c>
      <c r="W22" s="15">
        <v>3</v>
      </c>
      <c r="X22" s="26">
        <v>6</v>
      </c>
      <c r="AB22" s="110">
        <f t="shared" si="3"/>
        <v>2</v>
      </c>
      <c r="AC22" s="110">
        <f t="shared" si="4"/>
        <v>3</v>
      </c>
    </row>
    <row r="23" spans="1:29" ht="12.75">
      <c r="A23" s="129" t="s">
        <v>1034</v>
      </c>
      <c r="B23" s="16" t="s">
        <v>12</v>
      </c>
      <c r="D23" s="51">
        <f t="shared" si="1"/>
        <v>83</v>
      </c>
      <c r="E23" s="26">
        <f t="shared" si="2"/>
        <v>1</v>
      </c>
      <c r="X23" s="26">
        <v>83</v>
      </c>
      <c r="AB23" s="110">
        <f t="shared" si="3"/>
        <v>0</v>
      </c>
      <c r="AC23" s="110">
        <f t="shared" si="4"/>
        <v>0</v>
      </c>
    </row>
    <row r="24" spans="1:29" ht="12.75">
      <c r="A24" s="17" t="s">
        <v>235</v>
      </c>
      <c r="B24" s="26" t="s">
        <v>40</v>
      </c>
      <c r="D24" s="51">
        <f t="shared" si="1"/>
        <v>56</v>
      </c>
      <c r="E24" s="26">
        <f t="shared" si="2"/>
        <v>1</v>
      </c>
      <c r="K24" s="16">
        <v>56</v>
      </c>
      <c r="AB24" s="110">
        <f t="shared" si="3"/>
        <v>0</v>
      </c>
      <c r="AC24" s="110">
        <f t="shared" si="4"/>
        <v>0</v>
      </c>
    </row>
    <row r="25" spans="1:29" ht="12.75">
      <c r="A25" s="17" t="s">
        <v>213</v>
      </c>
      <c r="B25" s="26" t="s">
        <v>18</v>
      </c>
      <c r="D25" s="51">
        <f t="shared" si="1"/>
        <v>26.5</v>
      </c>
      <c r="E25" s="26">
        <f t="shared" si="2"/>
        <v>2</v>
      </c>
      <c r="K25" s="16">
        <v>25</v>
      </c>
      <c r="L25" s="16">
        <v>28</v>
      </c>
      <c r="AB25" s="110">
        <f t="shared" si="3"/>
        <v>0</v>
      </c>
      <c r="AC25" s="110">
        <f t="shared" si="4"/>
        <v>0</v>
      </c>
    </row>
    <row r="26" spans="1:29" ht="12.75">
      <c r="A26" s="23" t="s">
        <v>185</v>
      </c>
      <c r="B26" s="26" t="s">
        <v>122</v>
      </c>
      <c r="D26" s="51">
        <f t="shared" si="1"/>
        <v>51</v>
      </c>
      <c r="E26" s="26">
        <f t="shared" si="2"/>
        <v>1</v>
      </c>
      <c r="H26" s="75"/>
      <c r="I26" s="76"/>
      <c r="J26" s="16">
        <v>51</v>
      </c>
      <c r="K26" s="67"/>
      <c r="L26" s="67"/>
      <c r="M26" s="67"/>
      <c r="N26" s="67"/>
      <c r="O26" s="73"/>
      <c r="P26" s="67"/>
      <c r="Q26" s="73"/>
      <c r="AB26" s="110">
        <f t="shared" si="3"/>
        <v>0</v>
      </c>
      <c r="AC26" s="110">
        <f t="shared" si="4"/>
        <v>0</v>
      </c>
    </row>
    <row r="27" spans="1:29" ht="12.75">
      <c r="A27" s="17" t="s">
        <v>745</v>
      </c>
      <c r="B27" s="26" t="s">
        <v>16</v>
      </c>
      <c r="D27" s="51">
        <f t="shared" si="1"/>
        <v>21.5</v>
      </c>
      <c r="E27" s="26">
        <f t="shared" si="2"/>
        <v>8</v>
      </c>
      <c r="F27" s="16">
        <v>6</v>
      </c>
      <c r="H27" s="16">
        <v>5</v>
      </c>
      <c r="J27" s="16">
        <v>27</v>
      </c>
      <c r="M27" s="16">
        <v>8</v>
      </c>
      <c r="P27" s="49">
        <v>7</v>
      </c>
      <c r="Q27" s="35">
        <v>31</v>
      </c>
      <c r="U27" s="16">
        <v>22</v>
      </c>
      <c r="V27" s="16">
        <v>66</v>
      </c>
      <c r="AB27" s="110">
        <f t="shared" si="3"/>
        <v>1</v>
      </c>
      <c r="AC27" s="110">
        <f t="shared" si="4"/>
        <v>4</v>
      </c>
    </row>
    <row r="28" spans="1:29" ht="12.75">
      <c r="A28" s="17" t="s">
        <v>232</v>
      </c>
      <c r="B28" s="26" t="s">
        <v>78</v>
      </c>
      <c r="D28" s="51">
        <f t="shared" si="1"/>
        <v>47.5</v>
      </c>
      <c r="E28" s="26">
        <f t="shared" si="2"/>
        <v>2</v>
      </c>
      <c r="K28" s="16">
        <v>53</v>
      </c>
      <c r="L28" s="16">
        <v>42</v>
      </c>
      <c r="AB28" s="110">
        <f t="shared" si="3"/>
        <v>0</v>
      </c>
      <c r="AC28" s="110">
        <f t="shared" si="4"/>
        <v>0</v>
      </c>
    </row>
    <row r="29" spans="1:29" ht="12.75">
      <c r="A29" s="8" t="s">
        <v>90</v>
      </c>
      <c r="B29" s="9" t="s">
        <v>23</v>
      </c>
      <c r="C29" s="5" t="s">
        <v>822</v>
      </c>
      <c r="D29" s="51">
        <f t="shared" si="1"/>
        <v>8.466666666666667</v>
      </c>
      <c r="E29" s="26">
        <f t="shared" si="2"/>
        <v>15</v>
      </c>
      <c r="H29" s="16">
        <v>11</v>
      </c>
      <c r="I29" s="13">
        <v>3</v>
      </c>
      <c r="K29" s="7">
        <v>1</v>
      </c>
      <c r="L29" s="16">
        <v>19</v>
      </c>
      <c r="M29" s="16">
        <v>4</v>
      </c>
      <c r="N29" s="35">
        <v>4</v>
      </c>
      <c r="O29" s="7">
        <v>1</v>
      </c>
      <c r="P29" s="49">
        <v>6</v>
      </c>
      <c r="Q29" s="7">
        <v>1</v>
      </c>
      <c r="R29" s="35">
        <v>8</v>
      </c>
      <c r="T29" s="56">
        <v>16</v>
      </c>
      <c r="U29" s="16">
        <v>4</v>
      </c>
      <c r="V29" s="13">
        <v>3</v>
      </c>
      <c r="W29" s="26">
        <v>17</v>
      </c>
      <c r="X29" s="26">
        <v>29</v>
      </c>
      <c r="AB29" s="110">
        <f t="shared" si="3"/>
        <v>8</v>
      </c>
      <c r="AC29" s="110">
        <f t="shared" si="4"/>
        <v>10</v>
      </c>
    </row>
    <row r="30" spans="1:29" ht="12.75">
      <c r="A30" s="23" t="s">
        <v>933</v>
      </c>
      <c r="B30" s="104" t="s">
        <v>23</v>
      </c>
      <c r="D30" s="51">
        <f t="shared" si="1"/>
        <v>24</v>
      </c>
      <c r="E30" s="26">
        <f t="shared" si="2"/>
        <v>2</v>
      </c>
      <c r="F30" s="46"/>
      <c r="H30" s="67"/>
      <c r="I30" s="67"/>
      <c r="W30" s="27">
        <v>4</v>
      </c>
      <c r="X30" s="26">
        <v>44</v>
      </c>
      <c r="AB30" s="110">
        <f t="shared" si="3"/>
        <v>1</v>
      </c>
      <c r="AC30" s="110">
        <f t="shared" si="4"/>
        <v>1</v>
      </c>
    </row>
    <row r="31" spans="1:29" ht="12.75">
      <c r="A31" s="129" t="s">
        <v>1052</v>
      </c>
      <c r="B31" s="104" t="s">
        <v>23</v>
      </c>
      <c r="D31" s="51">
        <f t="shared" si="1"/>
        <v>50</v>
      </c>
      <c r="E31" s="26">
        <f t="shared" si="2"/>
        <v>1</v>
      </c>
      <c r="X31" s="26">
        <v>50</v>
      </c>
      <c r="AB31" s="110">
        <f t="shared" si="3"/>
        <v>0</v>
      </c>
      <c r="AC31" s="110">
        <f t="shared" si="4"/>
        <v>0</v>
      </c>
    </row>
    <row r="32" spans="1:29" ht="12.75">
      <c r="A32" s="23" t="s">
        <v>404</v>
      </c>
      <c r="B32" s="45" t="s">
        <v>64</v>
      </c>
      <c r="D32" s="51">
        <f t="shared" si="1"/>
        <v>60</v>
      </c>
      <c r="E32" s="26">
        <f t="shared" si="2"/>
        <v>2</v>
      </c>
      <c r="F32" s="45"/>
      <c r="O32" s="45">
        <v>47</v>
      </c>
      <c r="P32" s="49">
        <v>73</v>
      </c>
      <c r="AB32" s="110">
        <f t="shared" si="3"/>
        <v>0</v>
      </c>
      <c r="AC32" s="110">
        <f t="shared" si="4"/>
        <v>0</v>
      </c>
    </row>
    <row r="33" spans="1:29" ht="12.75">
      <c r="A33" s="17" t="s">
        <v>272</v>
      </c>
      <c r="B33" s="26" t="s">
        <v>209</v>
      </c>
      <c r="D33" s="51">
        <f t="shared" si="1"/>
        <v>44</v>
      </c>
      <c r="E33" s="26">
        <f t="shared" si="2"/>
        <v>2</v>
      </c>
      <c r="I33" s="67"/>
      <c r="J33" s="73"/>
      <c r="K33" s="67"/>
      <c r="L33" s="16">
        <v>30</v>
      </c>
      <c r="O33" s="45">
        <v>58</v>
      </c>
      <c r="AB33" s="110">
        <f t="shared" si="3"/>
        <v>0</v>
      </c>
      <c r="AC33" s="110">
        <f t="shared" si="4"/>
        <v>0</v>
      </c>
    </row>
    <row r="34" spans="1:29" ht="12.75">
      <c r="A34" s="129" t="s">
        <v>1017</v>
      </c>
      <c r="B34" s="104" t="s">
        <v>312</v>
      </c>
      <c r="D34" s="51">
        <f t="shared" si="1"/>
        <v>54</v>
      </c>
      <c r="E34" s="26">
        <f t="shared" si="2"/>
        <v>1</v>
      </c>
      <c r="X34" s="26">
        <v>54</v>
      </c>
      <c r="AB34" s="110">
        <f t="shared" si="3"/>
        <v>0</v>
      </c>
      <c r="AC34" s="110">
        <f t="shared" si="4"/>
        <v>0</v>
      </c>
    </row>
    <row r="35" spans="1:29" ht="12.75">
      <c r="A35" s="23" t="s">
        <v>448</v>
      </c>
      <c r="B35" s="45" t="s">
        <v>18</v>
      </c>
      <c r="D35" s="51">
        <f t="shared" si="1"/>
        <v>28</v>
      </c>
      <c r="E35" s="26">
        <f t="shared" si="2"/>
        <v>2</v>
      </c>
      <c r="F35" s="45"/>
      <c r="P35" s="49">
        <v>33</v>
      </c>
      <c r="Q35" s="35">
        <v>23</v>
      </c>
      <c r="AB35" s="110">
        <f t="shared" si="3"/>
        <v>0</v>
      </c>
      <c r="AC35" s="110">
        <f t="shared" si="4"/>
        <v>0</v>
      </c>
    </row>
    <row r="36" spans="1:29" ht="12.75">
      <c r="A36" s="23" t="s">
        <v>423</v>
      </c>
      <c r="B36" s="45" t="s">
        <v>360</v>
      </c>
      <c r="D36" s="51">
        <f t="shared" si="1"/>
        <v>78</v>
      </c>
      <c r="E36" s="26">
        <f t="shared" si="2"/>
        <v>1</v>
      </c>
      <c r="F36" s="45"/>
      <c r="O36" s="45">
        <v>78</v>
      </c>
      <c r="AB36" s="110">
        <f t="shared" si="3"/>
        <v>0</v>
      </c>
      <c r="AC36" s="110">
        <f t="shared" si="4"/>
        <v>0</v>
      </c>
    </row>
    <row r="37" spans="1:29" ht="12.75">
      <c r="A37" s="17" t="s">
        <v>79</v>
      </c>
      <c r="B37" s="26" t="s">
        <v>30</v>
      </c>
      <c r="D37" s="51">
        <f t="shared" si="1"/>
        <v>24.5</v>
      </c>
      <c r="E37" s="26">
        <f t="shared" si="2"/>
        <v>2</v>
      </c>
      <c r="G37" s="16">
        <v>22</v>
      </c>
      <c r="H37" s="16">
        <v>27</v>
      </c>
      <c r="U37" s="67"/>
      <c r="AB37" s="110">
        <f t="shared" si="3"/>
        <v>0</v>
      </c>
      <c r="AC37" s="110">
        <f t="shared" si="4"/>
        <v>0</v>
      </c>
    </row>
    <row r="38" spans="1:29" ht="12.75">
      <c r="A38" t="s">
        <v>762</v>
      </c>
      <c r="B38" s="16" t="s">
        <v>30</v>
      </c>
      <c r="D38" s="51">
        <f t="shared" si="1"/>
        <v>57</v>
      </c>
      <c r="E38" s="26">
        <f t="shared" si="2"/>
        <v>1</v>
      </c>
      <c r="F38" s="16"/>
      <c r="U38" s="16">
        <v>57</v>
      </c>
      <c r="AB38" s="110">
        <f t="shared" si="3"/>
        <v>0</v>
      </c>
      <c r="AC38" s="110">
        <f t="shared" si="4"/>
        <v>0</v>
      </c>
    </row>
    <row r="39" spans="1:29" ht="12.75">
      <c r="A39" s="48" t="s">
        <v>557</v>
      </c>
      <c r="B39" s="56" t="s">
        <v>18</v>
      </c>
      <c r="D39" s="51">
        <f t="shared" si="1"/>
        <v>53</v>
      </c>
      <c r="E39" s="26">
        <f t="shared" si="2"/>
        <v>1</v>
      </c>
      <c r="F39" s="56"/>
      <c r="H39" s="67"/>
      <c r="I39" s="67"/>
      <c r="J39" s="67"/>
      <c r="K39" s="67"/>
      <c r="L39" s="67"/>
      <c r="R39" s="35">
        <v>53</v>
      </c>
      <c r="AB39" s="110">
        <f t="shared" si="3"/>
        <v>0</v>
      </c>
      <c r="AC39" s="110">
        <f t="shared" si="4"/>
        <v>0</v>
      </c>
    </row>
    <row r="40" spans="1:29" ht="12.75">
      <c r="A40" s="28" t="s">
        <v>374</v>
      </c>
      <c r="B40" s="35" t="s">
        <v>305</v>
      </c>
      <c r="D40" s="51">
        <f t="shared" si="1"/>
        <v>55</v>
      </c>
      <c r="E40" s="26">
        <f t="shared" si="2"/>
        <v>1</v>
      </c>
      <c r="F40" s="35"/>
      <c r="N40" s="35">
        <v>55</v>
      </c>
      <c r="AB40" s="110">
        <f t="shared" si="3"/>
        <v>0</v>
      </c>
      <c r="AC40" s="110">
        <f t="shared" si="4"/>
        <v>0</v>
      </c>
    </row>
    <row r="41" spans="1:29" ht="12.75">
      <c r="A41" s="17" t="s">
        <v>179</v>
      </c>
      <c r="B41" s="26" t="s">
        <v>18</v>
      </c>
      <c r="D41" s="51">
        <f t="shared" si="1"/>
        <v>44</v>
      </c>
      <c r="E41" s="26">
        <f t="shared" si="2"/>
        <v>1</v>
      </c>
      <c r="H41" s="67"/>
      <c r="I41" s="67"/>
      <c r="J41" s="16">
        <v>44</v>
      </c>
      <c r="AB41" s="110">
        <f t="shared" si="3"/>
        <v>0</v>
      </c>
      <c r="AC41" s="110">
        <f t="shared" si="4"/>
        <v>0</v>
      </c>
    </row>
    <row r="42" spans="1:29" ht="12.75">
      <c r="A42" s="17" t="s">
        <v>268</v>
      </c>
      <c r="B42" s="26" t="s">
        <v>18</v>
      </c>
      <c r="D42" s="51">
        <f t="shared" si="1"/>
        <v>34</v>
      </c>
      <c r="E42" s="26">
        <f t="shared" si="2"/>
        <v>2</v>
      </c>
      <c r="L42" s="16">
        <v>24</v>
      </c>
      <c r="O42" s="45">
        <v>44</v>
      </c>
      <c r="AB42" s="110">
        <f t="shared" si="3"/>
        <v>0</v>
      </c>
      <c r="AC42" s="110">
        <f t="shared" si="4"/>
        <v>0</v>
      </c>
    </row>
    <row r="43" spans="1:29" ht="12.75">
      <c r="A43" s="48" t="s">
        <v>551</v>
      </c>
      <c r="B43" s="56" t="s">
        <v>64</v>
      </c>
      <c r="D43" s="51">
        <f t="shared" si="1"/>
        <v>47</v>
      </c>
      <c r="E43" s="26">
        <f t="shared" si="2"/>
        <v>6</v>
      </c>
      <c r="F43" s="56"/>
      <c r="R43" s="35">
        <v>43</v>
      </c>
      <c r="T43" s="56">
        <v>60</v>
      </c>
      <c r="U43" s="16">
        <v>23</v>
      </c>
      <c r="V43" s="16">
        <v>29</v>
      </c>
      <c r="W43" s="26">
        <v>81</v>
      </c>
      <c r="X43" s="26">
        <v>46</v>
      </c>
      <c r="AB43" s="110">
        <f t="shared" si="3"/>
        <v>0</v>
      </c>
      <c r="AC43" s="110">
        <f t="shared" si="4"/>
        <v>0</v>
      </c>
    </row>
    <row r="44" spans="1:29" ht="12.75">
      <c r="A44" t="s">
        <v>823</v>
      </c>
      <c r="B44" s="16" t="s">
        <v>360</v>
      </c>
      <c r="D44" s="51">
        <f t="shared" si="1"/>
        <v>82</v>
      </c>
      <c r="E44" s="26">
        <f t="shared" si="2"/>
        <v>1</v>
      </c>
      <c r="F44" s="16"/>
      <c r="H44" s="67"/>
      <c r="U44" s="16">
        <v>82</v>
      </c>
      <c r="AB44" s="110">
        <f t="shared" si="3"/>
        <v>0</v>
      </c>
      <c r="AC44" s="110">
        <f t="shared" si="4"/>
        <v>0</v>
      </c>
    </row>
    <row r="45" spans="1:29" ht="12.75">
      <c r="A45" s="48" t="s">
        <v>554</v>
      </c>
      <c r="B45" s="56" t="s">
        <v>34</v>
      </c>
      <c r="D45" s="51">
        <f t="shared" si="1"/>
        <v>49</v>
      </c>
      <c r="E45" s="26">
        <f t="shared" si="2"/>
        <v>1</v>
      </c>
      <c r="F45" s="56"/>
      <c r="H45" s="67"/>
      <c r="I45" s="67"/>
      <c r="J45" s="67"/>
      <c r="K45" s="67"/>
      <c r="L45" s="67"/>
      <c r="R45" s="35">
        <v>49</v>
      </c>
      <c r="AB45" s="110">
        <f t="shared" si="3"/>
        <v>0</v>
      </c>
      <c r="AC45" s="110">
        <f t="shared" si="4"/>
        <v>0</v>
      </c>
    </row>
    <row r="46" spans="1:29" ht="12.75">
      <c r="A46" s="17" t="s">
        <v>105</v>
      </c>
      <c r="B46" s="26" t="s">
        <v>34</v>
      </c>
      <c r="D46" s="51">
        <f t="shared" si="1"/>
        <v>35</v>
      </c>
      <c r="E46" s="26">
        <f t="shared" si="2"/>
        <v>1</v>
      </c>
      <c r="H46" s="16">
        <v>35</v>
      </c>
      <c r="AB46" s="110">
        <f t="shared" si="3"/>
        <v>0</v>
      </c>
      <c r="AC46" s="110">
        <f t="shared" si="4"/>
        <v>0</v>
      </c>
    </row>
    <row r="47" spans="1:29" ht="12.75">
      <c r="A47" t="s">
        <v>806</v>
      </c>
      <c r="B47" s="16" t="s">
        <v>34</v>
      </c>
      <c r="D47" s="51">
        <f t="shared" si="1"/>
        <v>33</v>
      </c>
      <c r="E47" s="26">
        <f t="shared" si="2"/>
        <v>3</v>
      </c>
      <c r="F47" s="16"/>
      <c r="V47" s="16">
        <v>59</v>
      </c>
      <c r="W47" s="26">
        <v>25</v>
      </c>
      <c r="X47" s="26">
        <v>15</v>
      </c>
      <c r="AB47" s="110">
        <f t="shared" si="3"/>
        <v>0</v>
      </c>
      <c r="AC47" s="110">
        <f t="shared" si="4"/>
        <v>0</v>
      </c>
    </row>
    <row r="48" spans="1:29" ht="12.75">
      <c r="A48" s="11" t="s">
        <v>449</v>
      </c>
      <c r="B48" s="12" t="s">
        <v>34</v>
      </c>
      <c r="C48" s="5" t="s">
        <v>822</v>
      </c>
      <c r="D48" s="51">
        <f t="shared" si="1"/>
        <v>2</v>
      </c>
      <c r="E48" s="26">
        <f t="shared" si="2"/>
        <v>1</v>
      </c>
      <c r="F48" s="45"/>
      <c r="P48" s="10">
        <v>2</v>
      </c>
      <c r="AB48" s="110">
        <f t="shared" si="3"/>
        <v>1</v>
      </c>
      <c r="AC48" s="110">
        <f t="shared" si="4"/>
        <v>1</v>
      </c>
    </row>
    <row r="49" spans="1:29" ht="12.75">
      <c r="A49" s="17" t="s">
        <v>166</v>
      </c>
      <c r="B49" s="26" t="s">
        <v>34</v>
      </c>
      <c r="D49" s="51">
        <f t="shared" si="1"/>
        <v>26</v>
      </c>
      <c r="E49" s="26">
        <f t="shared" si="2"/>
        <v>2</v>
      </c>
      <c r="I49" s="67"/>
      <c r="J49" s="16">
        <v>22</v>
      </c>
      <c r="K49" s="16">
        <v>30</v>
      </c>
      <c r="AB49" s="110">
        <f t="shared" si="3"/>
        <v>0</v>
      </c>
      <c r="AC49" s="110">
        <f t="shared" si="4"/>
        <v>0</v>
      </c>
    </row>
    <row r="50" spans="1:29" ht="12.75">
      <c r="A50" s="23" t="s">
        <v>450</v>
      </c>
      <c r="B50" s="45" t="s">
        <v>30</v>
      </c>
      <c r="D50" s="51">
        <f t="shared" si="1"/>
        <v>8</v>
      </c>
      <c r="E50" s="26">
        <f t="shared" si="2"/>
        <v>2</v>
      </c>
      <c r="F50" s="45"/>
      <c r="P50" s="49">
        <v>8</v>
      </c>
      <c r="Q50" s="35">
        <v>8</v>
      </c>
      <c r="AB50" s="110">
        <f t="shared" si="3"/>
        <v>0</v>
      </c>
      <c r="AC50" s="110">
        <f t="shared" si="4"/>
        <v>2</v>
      </c>
    </row>
    <row r="51" spans="1:29" ht="12.75">
      <c r="A51" s="17" t="s">
        <v>330</v>
      </c>
      <c r="B51" s="26" t="s">
        <v>122</v>
      </c>
      <c r="D51" s="51">
        <f t="shared" si="1"/>
        <v>63</v>
      </c>
      <c r="E51" s="26">
        <f t="shared" si="2"/>
        <v>1</v>
      </c>
      <c r="M51" s="16">
        <v>63</v>
      </c>
      <c r="AB51" s="110">
        <f t="shared" si="3"/>
        <v>0</v>
      </c>
      <c r="AC51" s="110">
        <f t="shared" si="4"/>
        <v>0</v>
      </c>
    </row>
    <row r="52" spans="1:29" ht="12.75">
      <c r="A52" t="s">
        <v>812</v>
      </c>
      <c r="B52" s="16" t="s">
        <v>78</v>
      </c>
      <c r="D52" s="51">
        <f t="shared" si="1"/>
        <v>71</v>
      </c>
      <c r="E52" s="26">
        <f t="shared" si="2"/>
        <v>1</v>
      </c>
      <c r="F52" s="16"/>
      <c r="H52" s="77"/>
      <c r="K52" s="73"/>
      <c r="L52" s="67"/>
      <c r="M52" s="67"/>
      <c r="N52" s="67"/>
      <c r="V52" s="16">
        <v>71</v>
      </c>
      <c r="AB52" s="110">
        <f t="shared" si="3"/>
        <v>0</v>
      </c>
      <c r="AC52" s="110">
        <f t="shared" si="4"/>
        <v>0</v>
      </c>
    </row>
    <row r="53" spans="1:29" ht="12.75">
      <c r="A53" s="17" t="s">
        <v>230</v>
      </c>
      <c r="B53" s="26" t="s">
        <v>62</v>
      </c>
      <c r="D53" s="51">
        <f t="shared" si="1"/>
        <v>42</v>
      </c>
      <c r="E53" s="26">
        <f t="shared" si="2"/>
        <v>2</v>
      </c>
      <c r="K53" s="16">
        <v>50</v>
      </c>
      <c r="L53" s="16">
        <v>34</v>
      </c>
      <c r="AB53" s="110">
        <f t="shared" si="3"/>
        <v>0</v>
      </c>
      <c r="AC53" s="110">
        <f t="shared" si="4"/>
        <v>0</v>
      </c>
    </row>
    <row r="54" spans="1:29" ht="12.75">
      <c r="A54" t="s">
        <v>764</v>
      </c>
      <c r="B54" s="16" t="s">
        <v>305</v>
      </c>
      <c r="D54" s="51">
        <f t="shared" si="1"/>
        <v>67</v>
      </c>
      <c r="E54" s="26">
        <f t="shared" si="2"/>
        <v>1</v>
      </c>
      <c r="F54" s="16"/>
      <c r="H54" s="67"/>
      <c r="I54" s="67"/>
      <c r="J54" s="67"/>
      <c r="K54" s="67"/>
      <c r="U54" s="16">
        <v>67</v>
      </c>
      <c r="AB54" s="110">
        <f t="shared" si="3"/>
        <v>0</v>
      </c>
      <c r="AC54" s="110">
        <f t="shared" si="4"/>
        <v>0</v>
      </c>
    </row>
    <row r="55" spans="1:29" ht="12.75">
      <c r="A55" s="8" t="s">
        <v>389</v>
      </c>
      <c r="B55" s="9" t="s">
        <v>18</v>
      </c>
      <c r="C55" s="5" t="s">
        <v>822</v>
      </c>
      <c r="D55" s="51">
        <f t="shared" si="1"/>
        <v>19.125</v>
      </c>
      <c r="E55" s="26">
        <f t="shared" si="2"/>
        <v>8</v>
      </c>
      <c r="F55" s="45"/>
      <c r="O55" s="45">
        <v>4</v>
      </c>
      <c r="P55" s="7">
        <v>1</v>
      </c>
      <c r="Q55" s="35">
        <v>9</v>
      </c>
      <c r="S55" s="56">
        <v>42</v>
      </c>
      <c r="T55" s="56">
        <v>19</v>
      </c>
      <c r="U55" s="16">
        <v>17</v>
      </c>
      <c r="V55" s="16">
        <v>25</v>
      </c>
      <c r="W55" s="26">
        <v>36</v>
      </c>
      <c r="AB55" s="110">
        <f t="shared" si="3"/>
        <v>2</v>
      </c>
      <c r="AC55" s="110">
        <f t="shared" si="4"/>
        <v>3</v>
      </c>
    </row>
    <row r="56" spans="1:29" ht="12.75">
      <c r="A56" s="17" t="s">
        <v>226</v>
      </c>
      <c r="B56" s="26" t="s">
        <v>78</v>
      </c>
      <c r="D56" s="51">
        <f t="shared" si="1"/>
        <v>53.57142857142857</v>
      </c>
      <c r="E56" s="26">
        <f t="shared" si="2"/>
        <v>7</v>
      </c>
      <c r="K56" s="16">
        <v>44</v>
      </c>
      <c r="M56" s="16">
        <v>26</v>
      </c>
      <c r="N56" s="35">
        <v>40</v>
      </c>
      <c r="O56" s="45">
        <v>48</v>
      </c>
      <c r="S56" s="56">
        <v>70</v>
      </c>
      <c r="T56" s="56">
        <v>75</v>
      </c>
      <c r="U56" s="16">
        <v>72</v>
      </c>
      <c r="AB56" s="110">
        <f t="shared" si="3"/>
        <v>0</v>
      </c>
      <c r="AC56" s="110">
        <f t="shared" si="4"/>
        <v>0</v>
      </c>
    </row>
    <row r="57" spans="1:29" ht="12.75">
      <c r="A57" s="17" t="s">
        <v>511</v>
      </c>
      <c r="B57" s="26" t="s">
        <v>23</v>
      </c>
      <c r="D57" s="51">
        <f t="shared" si="1"/>
        <v>61</v>
      </c>
      <c r="E57" s="26">
        <f t="shared" si="2"/>
        <v>1</v>
      </c>
      <c r="Q57" s="35">
        <v>61</v>
      </c>
      <c r="AB57" s="110">
        <f t="shared" si="3"/>
        <v>0</v>
      </c>
      <c r="AC57" s="110">
        <f t="shared" si="4"/>
        <v>0</v>
      </c>
    </row>
    <row r="58" spans="1:29" ht="12.75">
      <c r="A58" s="25" t="s">
        <v>824</v>
      </c>
      <c r="B58" s="56" t="s">
        <v>34</v>
      </c>
      <c r="D58" s="51">
        <f t="shared" si="1"/>
        <v>75</v>
      </c>
      <c r="E58" s="26">
        <f t="shared" si="2"/>
        <v>1</v>
      </c>
      <c r="F58" s="56"/>
      <c r="H58" s="56"/>
      <c r="S58" s="56">
        <v>75</v>
      </c>
      <c r="AB58" s="110">
        <f t="shared" si="3"/>
        <v>0</v>
      </c>
      <c r="AC58" s="110">
        <f t="shared" si="4"/>
        <v>0</v>
      </c>
    </row>
    <row r="59" spans="1:29" ht="12.75">
      <c r="A59" t="s">
        <v>803</v>
      </c>
      <c r="B59" s="16" t="s">
        <v>30</v>
      </c>
      <c r="D59" s="51">
        <f t="shared" si="1"/>
        <v>45</v>
      </c>
      <c r="E59" s="26">
        <f t="shared" si="2"/>
        <v>1</v>
      </c>
      <c r="F59" s="16"/>
      <c r="V59" s="16">
        <v>45</v>
      </c>
      <c r="AB59" s="110">
        <f t="shared" si="3"/>
        <v>0</v>
      </c>
      <c r="AC59" s="110">
        <f t="shared" si="4"/>
        <v>0</v>
      </c>
    </row>
    <row r="60" spans="1:40" ht="12.75">
      <c r="A60" s="129" t="s">
        <v>1041</v>
      </c>
      <c r="B60" s="16" t="s">
        <v>62</v>
      </c>
      <c r="D60" s="51">
        <f t="shared" si="1"/>
        <v>93</v>
      </c>
      <c r="E60" s="26">
        <f t="shared" si="2"/>
        <v>1</v>
      </c>
      <c r="X60" s="26">
        <v>93</v>
      </c>
      <c r="AB60" s="110">
        <f t="shared" si="3"/>
        <v>0</v>
      </c>
      <c r="AC60" s="110">
        <f t="shared" si="4"/>
        <v>0</v>
      </c>
      <c r="AK60" s="26"/>
      <c r="AL60" s="26"/>
      <c r="AM60" s="26"/>
      <c r="AN60" s="26"/>
    </row>
    <row r="61" spans="1:40" ht="12.75">
      <c r="A61" s="48" t="s">
        <v>560</v>
      </c>
      <c r="B61" s="56" t="s">
        <v>78</v>
      </c>
      <c r="D61" s="51">
        <f t="shared" si="1"/>
        <v>68</v>
      </c>
      <c r="E61" s="26">
        <f t="shared" si="2"/>
        <v>2</v>
      </c>
      <c r="F61" s="56"/>
      <c r="H61" s="67"/>
      <c r="R61" s="35">
        <v>59</v>
      </c>
      <c r="W61" s="26">
        <v>77</v>
      </c>
      <c r="AB61" s="110">
        <f t="shared" si="3"/>
        <v>0</v>
      </c>
      <c r="AC61" s="110">
        <f t="shared" si="4"/>
        <v>0</v>
      </c>
      <c r="AK61" s="26"/>
      <c r="AL61" s="26"/>
      <c r="AM61" s="26"/>
      <c r="AN61" s="26"/>
    </row>
    <row r="62" spans="1:40" ht="12.75">
      <c r="A62" t="s">
        <v>799</v>
      </c>
      <c r="B62" s="56" t="s">
        <v>18</v>
      </c>
      <c r="D62" s="51">
        <f t="shared" si="1"/>
        <v>49</v>
      </c>
      <c r="E62" s="26">
        <f t="shared" si="2"/>
        <v>2</v>
      </c>
      <c r="F62" s="56"/>
      <c r="V62" s="16">
        <v>20</v>
      </c>
      <c r="X62" s="26">
        <v>78</v>
      </c>
      <c r="AB62" s="110">
        <f t="shared" si="3"/>
        <v>0</v>
      </c>
      <c r="AC62" s="110">
        <f t="shared" si="4"/>
        <v>0</v>
      </c>
      <c r="AK62" s="26"/>
      <c r="AL62" s="26"/>
      <c r="AM62" s="26"/>
      <c r="AN62" s="26"/>
    </row>
    <row r="63" spans="1:40" ht="12.75">
      <c r="A63" s="17" t="s">
        <v>21</v>
      </c>
      <c r="B63" s="26" t="s">
        <v>18</v>
      </c>
      <c r="D63" s="51">
        <f t="shared" si="1"/>
        <v>6</v>
      </c>
      <c r="E63" s="26">
        <f t="shared" si="2"/>
        <v>1</v>
      </c>
      <c r="F63" s="16">
        <v>6</v>
      </c>
      <c r="H63" s="67"/>
      <c r="AB63" s="110">
        <f t="shared" si="3"/>
        <v>0</v>
      </c>
      <c r="AC63" s="110">
        <f t="shared" si="4"/>
        <v>1</v>
      </c>
      <c r="AK63" s="26"/>
      <c r="AL63" s="26"/>
      <c r="AM63" s="26"/>
      <c r="AN63" s="26"/>
    </row>
    <row r="64" spans="1:40" ht="12.75">
      <c r="A64" s="17" t="s">
        <v>29</v>
      </c>
      <c r="B64" s="26" t="s">
        <v>30</v>
      </c>
      <c r="D64" s="51">
        <f t="shared" si="1"/>
        <v>11</v>
      </c>
      <c r="E64" s="26">
        <f t="shared" si="2"/>
        <v>1</v>
      </c>
      <c r="F64" s="16">
        <v>11</v>
      </c>
      <c r="AB64" s="110">
        <f t="shared" si="3"/>
        <v>0</v>
      </c>
      <c r="AC64" s="110">
        <f t="shared" si="4"/>
        <v>0</v>
      </c>
      <c r="AK64" s="26"/>
      <c r="AL64" s="26"/>
      <c r="AM64" s="26"/>
      <c r="AN64" s="26"/>
    </row>
    <row r="65" spans="1:40" ht="12.75">
      <c r="A65" s="23" t="s">
        <v>420</v>
      </c>
      <c r="B65" s="45" t="s">
        <v>397</v>
      </c>
      <c r="D65" s="51">
        <f t="shared" si="1"/>
        <v>63.75</v>
      </c>
      <c r="E65" s="26">
        <f t="shared" si="2"/>
        <v>4</v>
      </c>
      <c r="F65" s="45"/>
      <c r="O65" s="45">
        <v>74</v>
      </c>
      <c r="S65" s="56">
        <v>48</v>
      </c>
      <c r="V65" s="16">
        <v>67</v>
      </c>
      <c r="W65" s="26">
        <v>66</v>
      </c>
      <c r="AB65" s="110">
        <f t="shared" si="3"/>
        <v>0</v>
      </c>
      <c r="AC65" s="110">
        <f t="shared" si="4"/>
        <v>0</v>
      </c>
      <c r="AK65" s="26"/>
      <c r="AL65" s="26"/>
      <c r="AM65" s="26"/>
      <c r="AN65" s="26"/>
    </row>
    <row r="66" spans="1:40" ht="12.75">
      <c r="A66" s="11" t="s">
        <v>102</v>
      </c>
      <c r="B66" s="12" t="s">
        <v>23</v>
      </c>
      <c r="C66" s="5" t="s">
        <v>822</v>
      </c>
      <c r="D66" s="51">
        <f t="shared" si="1"/>
        <v>12</v>
      </c>
      <c r="E66" s="26">
        <f t="shared" si="2"/>
        <v>3</v>
      </c>
      <c r="H66" s="16">
        <v>28</v>
      </c>
      <c r="J66" s="10">
        <v>2</v>
      </c>
      <c r="K66" s="16">
        <v>6</v>
      </c>
      <c r="AB66" s="110">
        <f t="shared" si="3"/>
        <v>1</v>
      </c>
      <c r="AC66" s="110">
        <f t="shared" si="4"/>
        <v>2</v>
      </c>
      <c r="AK66" s="26"/>
      <c r="AL66" s="26"/>
      <c r="AM66" s="26"/>
      <c r="AN66" s="26"/>
    </row>
    <row r="67" spans="1:40" ht="12.75">
      <c r="A67" s="17" t="s">
        <v>77</v>
      </c>
      <c r="B67" s="26" t="s">
        <v>12</v>
      </c>
      <c r="D67" s="51">
        <f t="shared" si="1"/>
        <v>25.5</v>
      </c>
      <c r="E67" s="26">
        <f t="shared" si="2"/>
        <v>2</v>
      </c>
      <c r="G67" s="16">
        <v>21</v>
      </c>
      <c r="H67" s="16">
        <v>30</v>
      </c>
      <c r="AB67" s="110">
        <f t="shared" si="3"/>
        <v>0</v>
      </c>
      <c r="AC67" s="110">
        <f t="shared" si="4"/>
        <v>0</v>
      </c>
      <c r="AK67" s="26"/>
      <c r="AL67" s="26"/>
      <c r="AM67" s="26"/>
      <c r="AN67" s="26"/>
    </row>
    <row r="68" spans="1:40" ht="12.75">
      <c r="A68" s="17" t="s">
        <v>203</v>
      </c>
      <c r="B68" s="26" t="s">
        <v>12</v>
      </c>
      <c r="D68" s="51">
        <f aca="true" t="shared" si="5" ref="D68:D131">SUM(F68:Z68)/E68</f>
        <v>26.23076923076923</v>
      </c>
      <c r="E68" s="26">
        <f aca="true" t="shared" si="6" ref="E68:E131">COUNTA(F68:Z68)</f>
        <v>13</v>
      </c>
      <c r="K68" s="16">
        <v>10</v>
      </c>
      <c r="M68" s="16">
        <v>18</v>
      </c>
      <c r="N68" s="35">
        <v>27</v>
      </c>
      <c r="O68" s="45">
        <v>9</v>
      </c>
      <c r="P68" s="49">
        <v>17</v>
      </c>
      <c r="Q68" s="35">
        <v>39</v>
      </c>
      <c r="R68" s="35">
        <v>24</v>
      </c>
      <c r="S68" s="56">
        <v>6</v>
      </c>
      <c r="T68" s="56">
        <v>12</v>
      </c>
      <c r="U68" s="16">
        <v>28</v>
      </c>
      <c r="V68" s="16">
        <v>44</v>
      </c>
      <c r="W68" s="26">
        <v>67</v>
      </c>
      <c r="X68" s="26">
        <v>40</v>
      </c>
      <c r="AB68" s="110">
        <f aca="true" t="shared" si="7" ref="AB68:AB131">COUNTIF(F68:AA68,"&lt;6")</f>
        <v>0</v>
      </c>
      <c r="AC68" s="110">
        <f aca="true" t="shared" si="8" ref="AC68:AC131">COUNTIF(F68:AA68,"&lt;11")</f>
        <v>3</v>
      </c>
      <c r="AK68" s="26"/>
      <c r="AL68" s="26"/>
      <c r="AM68" s="26"/>
      <c r="AN68" s="26"/>
    </row>
    <row r="69" spans="1:40" ht="12.75">
      <c r="A69" s="17" t="s">
        <v>88</v>
      </c>
      <c r="B69" s="26" t="s">
        <v>34</v>
      </c>
      <c r="D69" s="51">
        <f t="shared" si="5"/>
        <v>20</v>
      </c>
      <c r="E69" s="26">
        <f t="shared" si="6"/>
        <v>3</v>
      </c>
      <c r="H69" s="16">
        <v>9</v>
      </c>
      <c r="I69" s="16">
        <v>8</v>
      </c>
      <c r="L69" s="16">
        <v>43</v>
      </c>
      <c r="AB69" s="110">
        <f t="shared" si="7"/>
        <v>0</v>
      </c>
      <c r="AC69" s="110">
        <f t="shared" si="8"/>
        <v>2</v>
      </c>
      <c r="AM69" s="26"/>
      <c r="AN69" s="26"/>
    </row>
    <row r="70" spans="1:40" ht="12.75">
      <c r="A70" s="23" t="s">
        <v>407</v>
      </c>
      <c r="B70" s="45" t="s">
        <v>23</v>
      </c>
      <c r="D70" s="51">
        <f t="shared" si="5"/>
        <v>53</v>
      </c>
      <c r="E70" s="26">
        <f t="shared" si="6"/>
        <v>2</v>
      </c>
      <c r="F70" s="45"/>
      <c r="O70" s="45">
        <v>54</v>
      </c>
      <c r="P70" s="49">
        <v>52</v>
      </c>
      <c r="AB70" s="110">
        <f t="shared" si="7"/>
        <v>0</v>
      </c>
      <c r="AC70" s="110">
        <f t="shared" si="8"/>
        <v>0</v>
      </c>
      <c r="AK70" s="26"/>
      <c r="AL70" s="26"/>
      <c r="AM70" s="26"/>
      <c r="AN70" s="26"/>
    </row>
    <row r="71" spans="1:40" ht="12.75">
      <c r="A71" s="23" t="s">
        <v>393</v>
      </c>
      <c r="B71" s="45" t="s">
        <v>34</v>
      </c>
      <c r="D71" s="51">
        <f t="shared" si="5"/>
        <v>22</v>
      </c>
      <c r="E71" s="26">
        <f t="shared" si="6"/>
        <v>1</v>
      </c>
      <c r="F71" s="45"/>
      <c r="H71" s="67"/>
      <c r="O71" s="45">
        <v>22</v>
      </c>
      <c r="AB71" s="110">
        <f t="shared" si="7"/>
        <v>0</v>
      </c>
      <c r="AC71" s="110">
        <f t="shared" si="8"/>
        <v>0</v>
      </c>
      <c r="AK71" s="26"/>
      <c r="AL71" s="26"/>
      <c r="AM71" s="26"/>
      <c r="AN71" s="26"/>
    </row>
    <row r="72" spans="1:40" ht="12.75">
      <c r="A72" s="17" t="s">
        <v>303</v>
      </c>
      <c r="B72" s="26" t="s">
        <v>34</v>
      </c>
      <c r="D72" s="51">
        <f t="shared" si="5"/>
        <v>13</v>
      </c>
      <c r="E72" s="26">
        <f t="shared" si="6"/>
        <v>1</v>
      </c>
      <c r="M72" s="16">
        <v>13</v>
      </c>
      <c r="AB72" s="110">
        <f t="shared" si="7"/>
        <v>0</v>
      </c>
      <c r="AC72" s="110">
        <f t="shared" si="8"/>
        <v>0</v>
      </c>
      <c r="AK72" s="26"/>
      <c r="AL72" s="26"/>
      <c r="AM72" s="26"/>
      <c r="AN72" s="26"/>
    </row>
    <row r="73" spans="1:40" ht="12.75">
      <c r="A73" s="23" t="s">
        <v>406</v>
      </c>
      <c r="B73" s="45" t="s">
        <v>360</v>
      </c>
      <c r="D73" s="51">
        <f t="shared" si="5"/>
        <v>46</v>
      </c>
      <c r="E73" s="26">
        <f t="shared" si="6"/>
        <v>3</v>
      </c>
      <c r="F73" s="45"/>
      <c r="O73" s="45">
        <v>53</v>
      </c>
      <c r="P73" s="49">
        <v>60</v>
      </c>
      <c r="Q73" s="35">
        <v>25</v>
      </c>
      <c r="AB73" s="110">
        <f t="shared" si="7"/>
        <v>0</v>
      </c>
      <c r="AC73" s="110">
        <f t="shared" si="8"/>
        <v>0</v>
      </c>
      <c r="AK73" s="26"/>
      <c r="AL73" s="26"/>
      <c r="AM73" s="26"/>
      <c r="AN73" s="26"/>
    </row>
    <row r="74" spans="1:40" ht="12.75">
      <c r="A74" t="s">
        <v>941</v>
      </c>
      <c r="B74" s="104" t="s">
        <v>69</v>
      </c>
      <c r="D74" s="51">
        <f t="shared" si="5"/>
        <v>33</v>
      </c>
      <c r="E74" s="26">
        <f t="shared" si="6"/>
        <v>1</v>
      </c>
      <c r="W74" s="27">
        <v>33</v>
      </c>
      <c r="AB74" s="110">
        <f t="shared" si="7"/>
        <v>0</v>
      </c>
      <c r="AC74" s="110">
        <f t="shared" si="8"/>
        <v>0</v>
      </c>
      <c r="AK74" s="26"/>
      <c r="AL74" s="26"/>
      <c r="AM74" s="26"/>
      <c r="AN74" s="26"/>
    </row>
    <row r="75" spans="1:40" ht="12.75">
      <c r="A75" s="17" t="s">
        <v>130</v>
      </c>
      <c r="B75" s="26" t="s">
        <v>16</v>
      </c>
      <c r="D75" s="51">
        <f t="shared" si="5"/>
        <v>32</v>
      </c>
      <c r="E75" s="26">
        <f t="shared" si="6"/>
        <v>2</v>
      </c>
      <c r="I75" s="16">
        <v>32</v>
      </c>
      <c r="K75" s="16">
        <v>32</v>
      </c>
      <c r="AB75" s="110">
        <f t="shared" si="7"/>
        <v>0</v>
      </c>
      <c r="AC75" s="110">
        <f t="shared" si="8"/>
        <v>0</v>
      </c>
      <c r="AK75" s="26"/>
      <c r="AL75" s="26"/>
      <c r="AM75" s="26"/>
      <c r="AN75" s="26"/>
    </row>
    <row r="76" spans="1:40" ht="12.75">
      <c r="A76" s="17" t="s">
        <v>50</v>
      </c>
      <c r="B76" s="26" t="s">
        <v>16</v>
      </c>
      <c r="D76" s="51">
        <f t="shared" si="5"/>
        <v>29</v>
      </c>
      <c r="E76" s="26">
        <f t="shared" si="6"/>
        <v>1</v>
      </c>
      <c r="F76" s="16">
        <v>29</v>
      </c>
      <c r="H76" s="67"/>
      <c r="I76" s="67"/>
      <c r="AB76" s="110">
        <f t="shared" si="7"/>
        <v>0</v>
      </c>
      <c r="AC76" s="110">
        <f t="shared" si="8"/>
        <v>0</v>
      </c>
      <c r="AK76" s="26"/>
      <c r="AL76" s="26"/>
      <c r="AM76" s="26"/>
      <c r="AN76" s="26"/>
    </row>
    <row r="77" spans="1:40" ht="12.75">
      <c r="A77" s="17" t="s">
        <v>706</v>
      </c>
      <c r="B77" s="26" t="s">
        <v>78</v>
      </c>
      <c r="D77" s="51">
        <f t="shared" si="5"/>
        <v>42.333333333333336</v>
      </c>
      <c r="E77" s="26">
        <f t="shared" si="6"/>
        <v>3</v>
      </c>
      <c r="S77" s="56">
        <v>23</v>
      </c>
      <c r="T77" s="56">
        <v>52</v>
      </c>
      <c r="X77" s="26">
        <v>52</v>
      </c>
      <c r="AB77" s="110">
        <f t="shared" si="7"/>
        <v>0</v>
      </c>
      <c r="AC77" s="110">
        <f t="shared" si="8"/>
        <v>0</v>
      </c>
      <c r="AK77" s="26"/>
      <c r="AL77" s="26"/>
      <c r="AM77" s="26"/>
      <c r="AN77" s="26"/>
    </row>
    <row r="78" spans="1:40" ht="12.75">
      <c r="A78" s="17" t="s">
        <v>128</v>
      </c>
      <c r="B78" s="26" t="s">
        <v>78</v>
      </c>
      <c r="D78" s="51">
        <f t="shared" si="5"/>
        <v>35.8</v>
      </c>
      <c r="E78" s="26">
        <f t="shared" si="6"/>
        <v>5</v>
      </c>
      <c r="I78" s="16">
        <v>29</v>
      </c>
      <c r="J78" s="16">
        <v>23</v>
      </c>
      <c r="K78" s="16">
        <v>15</v>
      </c>
      <c r="P78" s="49">
        <v>47</v>
      </c>
      <c r="Q78" s="35">
        <v>65</v>
      </c>
      <c r="AB78" s="110">
        <f t="shared" si="7"/>
        <v>0</v>
      </c>
      <c r="AC78" s="110">
        <f t="shared" si="8"/>
        <v>0</v>
      </c>
      <c r="AK78" s="26"/>
      <c r="AL78" s="26"/>
      <c r="AM78" s="26"/>
      <c r="AN78" s="26"/>
    </row>
    <row r="79" spans="1:40" ht="12.75">
      <c r="A79" s="25" t="s">
        <v>825</v>
      </c>
      <c r="B79" s="56" t="s">
        <v>23</v>
      </c>
      <c r="D79" s="51">
        <f t="shared" si="5"/>
        <v>33</v>
      </c>
      <c r="E79" s="26">
        <f t="shared" si="6"/>
        <v>1</v>
      </c>
      <c r="F79" s="56"/>
      <c r="H79" s="56"/>
      <c r="S79" s="56">
        <v>33</v>
      </c>
      <c r="AB79" s="110">
        <f t="shared" si="7"/>
        <v>0</v>
      </c>
      <c r="AC79" s="110">
        <f t="shared" si="8"/>
        <v>0</v>
      </c>
      <c r="AK79" s="26"/>
      <c r="AL79" s="26"/>
      <c r="AM79" s="26"/>
      <c r="AN79" s="26"/>
    </row>
    <row r="80" spans="1:40" ht="12.75">
      <c r="A80" s="129" t="s">
        <v>1053</v>
      </c>
      <c r="B80" s="104" t="s">
        <v>62</v>
      </c>
      <c r="D80" s="51">
        <f t="shared" si="5"/>
        <v>63</v>
      </c>
      <c r="E80" s="26">
        <f t="shared" si="6"/>
        <v>1</v>
      </c>
      <c r="X80" s="26">
        <v>63</v>
      </c>
      <c r="AB80" s="110">
        <f t="shared" si="7"/>
        <v>0</v>
      </c>
      <c r="AC80" s="110">
        <f t="shared" si="8"/>
        <v>0</v>
      </c>
      <c r="AK80" s="26"/>
      <c r="AL80" s="26"/>
      <c r="AM80" s="26"/>
      <c r="AN80" s="26"/>
    </row>
    <row r="81" spans="1:40" ht="12.75">
      <c r="A81" s="129" t="s">
        <v>1003</v>
      </c>
      <c r="B81" s="104" t="s">
        <v>312</v>
      </c>
      <c r="D81" s="51">
        <f t="shared" si="5"/>
        <v>28</v>
      </c>
      <c r="E81" s="26">
        <f t="shared" si="6"/>
        <v>1</v>
      </c>
      <c r="X81" s="26">
        <v>28</v>
      </c>
      <c r="AB81" s="110">
        <f t="shared" si="7"/>
        <v>0</v>
      </c>
      <c r="AC81" s="110">
        <f t="shared" si="8"/>
        <v>0</v>
      </c>
      <c r="AK81" s="26"/>
      <c r="AL81" s="26"/>
      <c r="AM81" s="26"/>
      <c r="AN81" s="26"/>
    </row>
    <row r="82" spans="1:40" ht="12.75">
      <c r="A82" s="17" t="s">
        <v>61</v>
      </c>
      <c r="B82" s="26" t="s">
        <v>62</v>
      </c>
      <c r="D82" s="51">
        <f t="shared" si="5"/>
        <v>6</v>
      </c>
      <c r="E82" s="26">
        <f t="shared" si="6"/>
        <v>1</v>
      </c>
      <c r="G82" s="16">
        <v>6</v>
      </c>
      <c r="AB82" s="110">
        <f t="shared" si="7"/>
        <v>0</v>
      </c>
      <c r="AC82" s="110">
        <f t="shared" si="8"/>
        <v>1</v>
      </c>
      <c r="AK82" s="26"/>
      <c r="AL82" s="26"/>
      <c r="AM82" s="26"/>
      <c r="AN82" s="26"/>
    </row>
    <row r="83" spans="1:40" ht="12.75">
      <c r="A83" t="s">
        <v>796</v>
      </c>
      <c r="B83" s="56" t="s">
        <v>18</v>
      </c>
      <c r="D83" s="51">
        <f t="shared" si="5"/>
        <v>6</v>
      </c>
      <c r="E83" s="26">
        <f t="shared" si="6"/>
        <v>1</v>
      </c>
      <c r="F83" s="56"/>
      <c r="V83" s="16">
        <v>6</v>
      </c>
      <c r="AB83" s="110">
        <f t="shared" si="7"/>
        <v>0</v>
      </c>
      <c r="AC83" s="110">
        <f t="shared" si="8"/>
        <v>1</v>
      </c>
      <c r="AK83" s="26"/>
      <c r="AL83" s="26"/>
      <c r="AM83" s="26"/>
      <c r="AN83" s="26"/>
    </row>
    <row r="84" spans="1:40" ht="12.75">
      <c r="A84" s="17" t="s">
        <v>22</v>
      </c>
      <c r="B84" s="26" t="s">
        <v>23</v>
      </c>
      <c r="D84" s="51">
        <f t="shared" si="5"/>
        <v>8</v>
      </c>
      <c r="E84" s="26">
        <f t="shared" si="6"/>
        <v>1</v>
      </c>
      <c r="F84" s="16">
        <v>8</v>
      </c>
      <c r="AB84" s="110">
        <f t="shared" si="7"/>
        <v>0</v>
      </c>
      <c r="AC84" s="110">
        <f t="shared" si="8"/>
        <v>1</v>
      </c>
      <c r="AK84" s="26"/>
      <c r="AL84" s="26"/>
      <c r="AM84" s="26"/>
      <c r="AN84" s="26"/>
    </row>
    <row r="85" spans="1:40" ht="12.75">
      <c r="A85" s="17" t="s">
        <v>116</v>
      </c>
      <c r="B85" s="26" t="s">
        <v>30</v>
      </c>
      <c r="D85" s="51">
        <f t="shared" si="5"/>
        <v>18.333333333333332</v>
      </c>
      <c r="E85" s="26">
        <f t="shared" si="6"/>
        <v>3</v>
      </c>
      <c r="G85" s="26"/>
      <c r="I85" s="16">
        <v>9</v>
      </c>
      <c r="K85" s="16">
        <v>8</v>
      </c>
      <c r="M85" s="16">
        <v>38</v>
      </c>
      <c r="AB85" s="110">
        <f t="shared" si="7"/>
        <v>0</v>
      </c>
      <c r="AC85" s="110">
        <f t="shared" si="8"/>
        <v>2</v>
      </c>
      <c r="AK85" s="26"/>
      <c r="AL85" s="26"/>
      <c r="AM85" s="26"/>
      <c r="AN85" s="26"/>
    </row>
    <row r="86" spans="1:40" ht="12.75">
      <c r="A86" s="17" t="s">
        <v>96</v>
      </c>
      <c r="B86" s="26" t="s">
        <v>78</v>
      </c>
      <c r="D86" s="51">
        <f t="shared" si="5"/>
        <v>47.666666666666664</v>
      </c>
      <c r="E86" s="26">
        <f t="shared" si="6"/>
        <v>3</v>
      </c>
      <c r="G86" s="26"/>
      <c r="H86" s="16">
        <v>18</v>
      </c>
      <c r="J86" s="16">
        <v>50</v>
      </c>
      <c r="O86" s="45">
        <v>75</v>
      </c>
      <c r="AB86" s="110">
        <f t="shared" si="7"/>
        <v>0</v>
      </c>
      <c r="AC86" s="110">
        <f t="shared" si="8"/>
        <v>0</v>
      </c>
      <c r="AK86" s="26"/>
      <c r="AL86" s="26"/>
      <c r="AM86" s="26"/>
      <c r="AN86" s="26"/>
    </row>
    <row r="87" spans="1:40" ht="12.75">
      <c r="A87" s="23" t="s">
        <v>451</v>
      </c>
      <c r="B87" s="45" t="s">
        <v>209</v>
      </c>
      <c r="D87" s="51">
        <f t="shared" si="5"/>
        <v>62</v>
      </c>
      <c r="E87" s="26">
        <f t="shared" si="6"/>
        <v>1</v>
      </c>
      <c r="G87" s="26"/>
      <c r="P87" s="49">
        <v>62</v>
      </c>
      <c r="AB87" s="110">
        <f t="shared" si="7"/>
        <v>0</v>
      </c>
      <c r="AC87" s="110">
        <f t="shared" si="8"/>
        <v>0</v>
      </c>
      <c r="AK87" s="26"/>
      <c r="AL87" s="26"/>
      <c r="AM87" s="26"/>
      <c r="AN87" s="26"/>
    </row>
    <row r="88" spans="1:40" ht="12.75">
      <c r="A88" s="17" t="s">
        <v>187</v>
      </c>
      <c r="B88" s="26" t="s">
        <v>62</v>
      </c>
      <c r="D88" s="51">
        <f t="shared" si="5"/>
        <v>53</v>
      </c>
      <c r="E88" s="26">
        <f t="shared" si="6"/>
        <v>1</v>
      </c>
      <c r="G88" s="26"/>
      <c r="J88" s="16">
        <v>53</v>
      </c>
      <c r="AB88" s="110">
        <f t="shared" si="7"/>
        <v>0</v>
      </c>
      <c r="AC88" s="110">
        <f t="shared" si="8"/>
        <v>0</v>
      </c>
      <c r="AK88" s="26"/>
      <c r="AL88" s="26"/>
      <c r="AM88" s="26"/>
      <c r="AN88" s="26"/>
    </row>
    <row r="89" spans="1:40" ht="12.75">
      <c r="A89" s="17" t="s">
        <v>314</v>
      </c>
      <c r="B89" s="26" t="s">
        <v>62</v>
      </c>
      <c r="D89" s="51">
        <f t="shared" si="5"/>
        <v>30.333333333333332</v>
      </c>
      <c r="E89" s="26">
        <f t="shared" si="6"/>
        <v>6</v>
      </c>
      <c r="G89" s="26"/>
      <c r="M89" s="16">
        <v>33</v>
      </c>
      <c r="N89" s="35">
        <v>15</v>
      </c>
      <c r="O89" s="45">
        <v>18</v>
      </c>
      <c r="P89" s="49">
        <v>48</v>
      </c>
      <c r="Q89" s="35">
        <v>34</v>
      </c>
      <c r="R89" s="35">
        <v>34</v>
      </c>
      <c r="AB89" s="110">
        <f t="shared" si="7"/>
        <v>0</v>
      </c>
      <c r="AC89" s="110">
        <f t="shared" si="8"/>
        <v>0</v>
      </c>
      <c r="AK89" s="26"/>
      <c r="AL89" s="26"/>
      <c r="AM89" s="26"/>
      <c r="AN89" s="26"/>
    </row>
    <row r="90" spans="1:40" ht="12.75">
      <c r="A90" s="23" t="s">
        <v>452</v>
      </c>
      <c r="B90" s="45" t="s">
        <v>310</v>
      </c>
      <c r="D90" s="51">
        <f t="shared" si="5"/>
        <v>38</v>
      </c>
      <c r="E90" s="26">
        <f t="shared" si="6"/>
        <v>1</v>
      </c>
      <c r="G90" s="26"/>
      <c r="P90" s="49">
        <v>38</v>
      </c>
      <c r="AB90" s="110">
        <f t="shared" si="7"/>
        <v>0</v>
      </c>
      <c r="AC90" s="110">
        <f t="shared" si="8"/>
        <v>0</v>
      </c>
      <c r="AK90" s="26"/>
      <c r="AL90" s="26"/>
      <c r="AM90" s="26"/>
      <c r="AN90" s="26"/>
    </row>
    <row r="91" spans="1:40" ht="12.75">
      <c r="A91" s="17" t="s">
        <v>73</v>
      </c>
      <c r="B91" s="26" t="s">
        <v>16</v>
      </c>
      <c r="D91" s="51">
        <f t="shared" si="5"/>
        <v>17</v>
      </c>
      <c r="E91" s="26">
        <f t="shared" si="6"/>
        <v>1</v>
      </c>
      <c r="G91" s="16">
        <v>17</v>
      </c>
      <c r="AB91" s="110">
        <f t="shared" si="7"/>
        <v>0</v>
      </c>
      <c r="AC91" s="110">
        <f t="shared" si="8"/>
        <v>0</v>
      </c>
      <c r="AK91" s="26"/>
      <c r="AL91" s="26"/>
      <c r="AM91" s="26"/>
      <c r="AN91" s="26"/>
    </row>
    <row r="92" spans="1:40" ht="12.75">
      <c r="A92" s="48" t="s">
        <v>540</v>
      </c>
      <c r="B92" s="56" t="s">
        <v>30</v>
      </c>
      <c r="D92" s="51">
        <f t="shared" si="5"/>
        <v>20.5</v>
      </c>
      <c r="E92" s="26">
        <f t="shared" si="6"/>
        <v>2</v>
      </c>
      <c r="G92" s="26"/>
      <c r="R92" s="35">
        <v>10</v>
      </c>
      <c r="S92" s="56">
        <v>31</v>
      </c>
      <c r="AB92" s="110">
        <f t="shared" si="7"/>
        <v>0</v>
      </c>
      <c r="AC92" s="110">
        <f t="shared" si="8"/>
        <v>1</v>
      </c>
      <c r="AK92" s="26"/>
      <c r="AL92" s="26"/>
      <c r="AM92" s="26"/>
      <c r="AN92" s="26"/>
    </row>
    <row r="93" spans="1:40" ht="12.75">
      <c r="A93" s="17" t="s">
        <v>51</v>
      </c>
      <c r="B93" s="26" t="s">
        <v>40</v>
      </c>
      <c r="D93" s="51">
        <f t="shared" si="5"/>
        <v>30</v>
      </c>
      <c r="E93" s="26">
        <f t="shared" si="6"/>
        <v>1</v>
      </c>
      <c r="F93" s="16">
        <v>30</v>
      </c>
      <c r="G93" s="26"/>
      <c r="AB93" s="110">
        <f t="shared" si="7"/>
        <v>0</v>
      </c>
      <c r="AC93" s="110">
        <f t="shared" si="8"/>
        <v>0</v>
      </c>
      <c r="AK93" s="26"/>
      <c r="AL93" s="26"/>
      <c r="AM93" s="26"/>
      <c r="AN93" s="26"/>
    </row>
    <row r="94" spans="1:40" ht="12.75">
      <c r="A94" s="17" t="s">
        <v>965</v>
      </c>
      <c r="B94" s="26" t="s">
        <v>78</v>
      </c>
      <c r="D94" s="51">
        <f t="shared" si="5"/>
        <v>75</v>
      </c>
      <c r="E94" s="26">
        <f t="shared" si="6"/>
        <v>1</v>
      </c>
      <c r="G94" s="26"/>
      <c r="Q94" s="35">
        <v>75</v>
      </c>
      <c r="AB94" s="110">
        <f t="shared" si="7"/>
        <v>0</v>
      </c>
      <c r="AC94" s="110">
        <f t="shared" si="8"/>
        <v>0</v>
      </c>
      <c r="AK94" s="26"/>
      <c r="AL94" s="26"/>
      <c r="AM94" s="26"/>
      <c r="AN94" s="26"/>
    </row>
    <row r="95" spans="1:29" ht="12.75">
      <c r="A95" s="129" t="s">
        <v>1028</v>
      </c>
      <c r="B95" s="104" t="s">
        <v>62</v>
      </c>
      <c r="D95" s="51">
        <f t="shared" si="5"/>
        <v>75</v>
      </c>
      <c r="E95" s="26">
        <f t="shared" si="6"/>
        <v>1</v>
      </c>
      <c r="X95" s="26">
        <v>75</v>
      </c>
      <c r="AB95" s="110">
        <f t="shared" si="7"/>
        <v>0</v>
      </c>
      <c r="AC95" s="110">
        <f t="shared" si="8"/>
        <v>0</v>
      </c>
    </row>
    <row r="96" spans="1:40" ht="12.75">
      <c r="A96" s="11" t="s">
        <v>58</v>
      </c>
      <c r="B96" s="12" t="s">
        <v>12</v>
      </c>
      <c r="C96" s="5" t="s">
        <v>822</v>
      </c>
      <c r="D96" s="51">
        <f t="shared" si="5"/>
        <v>16.142857142857142</v>
      </c>
      <c r="E96" s="26">
        <f t="shared" si="6"/>
        <v>14</v>
      </c>
      <c r="G96" s="13">
        <v>3</v>
      </c>
      <c r="H96" s="10">
        <v>2</v>
      </c>
      <c r="I96" s="16">
        <v>14</v>
      </c>
      <c r="J96" s="13">
        <v>3</v>
      </c>
      <c r="K96" s="10">
        <v>2</v>
      </c>
      <c r="L96" s="16">
        <v>9</v>
      </c>
      <c r="M96" s="16">
        <v>10</v>
      </c>
      <c r="N96" s="35">
        <v>19</v>
      </c>
      <c r="O96" s="45">
        <v>31</v>
      </c>
      <c r="P96" s="49">
        <v>19</v>
      </c>
      <c r="Q96" s="35">
        <v>18</v>
      </c>
      <c r="R96" s="35">
        <v>6</v>
      </c>
      <c r="T96" s="56">
        <v>37</v>
      </c>
      <c r="V96" s="16">
        <v>53</v>
      </c>
      <c r="AB96" s="110">
        <f t="shared" si="7"/>
        <v>4</v>
      </c>
      <c r="AC96" s="110">
        <f t="shared" si="8"/>
        <v>7</v>
      </c>
      <c r="AK96" s="26"/>
      <c r="AL96" s="26"/>
      <c r="AM96" s="26"/>
      <c r="AN96" s="26"/>
    </row>
    <row r="97" spans="1:40" ht="12.75">
      <c r="A97" s="48" t="s">
        <v>542</v>
      </c>
      <c r="B97" s="56" t="s">
        <v>36</v>
      </c>
      <c r="D97" s="51">
        <f t="shared" si="5"/>
        <v>36</v>
      </c>
      <c r="E97" s="26">
        <f t="shared" si="6"/>
        <v>5</v>
      </c>
      <c r="G97" s="26"/>
      <c r="R97" s="35">
        <v>17</v>
      </c>
      <c r="T97" s="56">
        <v>34</v>
      </c>
      <c r="V97" s="16">
        <v>47</v>
      </c>
      <c r="W97" s="26">
        <v>13</v>
      </c>
      <c r="X97" s="26">
        <v>69</v>
      </c>
      <c r="AB97" s="110">
        <f t="shared" si="7"/>
        <v>0</v>
      </c>
      <c r="AC97" s="110">
        <f t="shared" si="8"/>
        <v>0</v>
      </c>
      <c r="AK97" s="26"/>
      <c r="AL97" s="26"/>
      <c r="AM97" s="26"/>
      <c r="AN97" s="26"/>
    </row>
    <row r="98" spans="1:40" ht="12.75">
      <c r="A98" s="129" t="s">
        <v>1054</v>
      </c>
      <c r="B98" s="104" t="s">
        <v>18</v>
      </c>
      <c r="D98" s="51">
        <f t="shared" si="5"/>
        <v>38</v>
      </c>
      <c r="E98" s="26">
        <f t="shared" si="6"/>
        <v>1</v>
      </c>
      <c r="X98" s="26">
        <v>38</v>
      </c>
      <c r="AB98" s="110">
        <f t="shared" si="7"/>
        <v>0</v>
      </c>
      <c r="AC98" s="110">
        <f t="shared" si="8"/>
        <v>0</v>
      </c>
      <c r="AK98" s="26"/>
      <c r="AL98" s="26"/>
      <c r="AM98" s="26"/>
      <c r="AN98" s="26"/>
    </row>
    <row r="99" spans="1:40" ht="12.75">
      <c r="A99" s="48" t="s">
        <v>966</v>
      </c>
      <c r="B99" s="56" t="s">
        <v>12</v>
      </c>
      <c r="D99" s="51">
        <f t="shared" si="5"/>
        <v>77</v>
      </c>
      <c r="E99" s="26">
        <f t="shared" si="6"/>
        <v>1</v>
      </c>
      <c r="G99" s="26"/>
      <c r="T99" s="56">
        <v>77</v>
      </c>
      <c r="AB99" s="110">
        <f t="shared" si="7"/>
        <v>0</v>
      </c>
      <c r="AC99" s="110">
        <f t="shared" si="8"/>
        <v>0</v>
      </c>
      <c r="AK99" s="26"/>
      <c r="AL99" s="26"/>
      <c r="AM99" s="26"/>
      <c r="AN99" s="26"/>
    </row>
    <row r="100" spans="1:40" ht="12.75">
      <c r="A100" s="17" t="s">
        <v>25</v>
      </c>
      <c r="B100" s="26" t="s">
        <v>18</v>
      </c>
      <c r="D100" s="51">
        <f t="shared" si="5"/>
        <v>9</v>
      </c>
      <c r="E100" s="26">
        <f t="shared" si="6"/>
        <v>1</v>
      </c>
      <c r="F100" s="16">
        <v>9</v>
      </c>
      <c r="G100" s="26"/>
      <c r="AB100" s="110">
        <f t="shared" si="7"/>
        <v>0</v>
      </c>
      <c r="AC100" s="110">
        <f t="shared" si="8"/>
        <v>1</v>
      </c>
      <c r="AK100" s="26"/>
      <c r="AL100" s="26"/>
      <c r="AM100" s="26"/>
      <c r="AN100" s="26"/>
    </row>
    <row r="101" spans="1:40" ht="12.75">
      <c r="A101" s="17" t="s">
        <v>967</v>
      </c>
      <c r="B101" s="26" t="s">
        <v>36</v>
      </c>
      <c r="D101" s="51">
        <f t="shared" si="5"/>
        <v>16</v>
      </c>
      <c r="E101" s="26">
        <f t="shared" si="6"/>
        <v>1</v>
      </c>
      <c r="F101" s="16">
        <v>16</v>
      </c>
      <c r="G101" s="26"/>
      <c r="AB101" s="110">
        <f t="shared" si="7"/>
        <v>0</v>
      </c>
      <c r="AC101" s="110">
        <f t="shared" si="8"/>
        <v>0</v>
      </c>
      <c r="AK101" s="26"/>
      <c r="AL101" s="26"/>
      <c r="AM101" s="26"/>
      <c r="AN101" s="26"/>
    </row>
    <row r="102" spans="1:29" ht="12.75">
      <c r="A102" s="25" t="s">
        <v>710</v>
      </c>
      <c r="B102" s="56" t="s">
        <v>312</v>
      </c>
      <c r="D102" s="51">
        <f t="shared" si="5"/>
        <v>53.333333333333336</v>
      </c>
      <c r="E102" s="26">
        <f t="shared" si="6"/>
        <v>3</v>
      </c>
      <c r="G102" s="26"/>
      <c r="S102" s="56">
        <v>68</v>
      </c>
      <c r="T102" s="56">
        <v>59</v>
      </c>
      <c r="U102" s="16">
        <v>33</v>
      </c>
      <c r="AB102" s="110">
        <f t="shared" si="7"/>
        <v>0</v>
      </c>
      <c r="AC102" s="110">
        <f t="shared" si="8"/>
        <v>0</v>
      </c>
    </row>
    <row r="103" spans="1:40" ht="12.75">
      <c r="A103" s="17" t="s">
        <v>324</v>
      </c>
      <c r="B103" s="26" t="s">
        <v>34</v>
      </c>
      <c r="D103" s="51">
        <f t="shared" si="5"/>
        <v>51</v>
      </c>
      <c r="E103" s="26">
        <f t="shared" si="6"/>
        <v>1</v>
      </c>
      <c r="G103" s="26"/>
      <c r="M103" s="16">
        <v>51</v>
      </c>
      <c r="AB103" s="110">
        <f t="shared" si="7"/>
        <v>0</v>
      </c>
      <c r="AC103" s="110">
        <f t="shared" si="8"/>
        <v>0</v>
      </c>
      <c r="AK103" s="26"/>
      <c r="AL103" s="26"/>
      <c r="AM103" s="26"/>
      <c r="AN103" s="26"/>
    </row>
    <row r="104" spans="1:40" ht="12.75">
      <c r="A104" s="17" t="s">
        <v>49</v>
      </c>
      <c r="B104" s="26" t="s">
        <v>23</v>
      </c>
      <c r="D104" s="51">
        <f t="shared" si="5"/>
        <v>28</v>
      </c>
      <c r="E104" s="26">
        <f t="shared" si="6"/>
        <v>1</v>
      </c>
      <c r="F104" s="16">
        <v>28</v>
      </c>
      <c r="G104" s="26"/>
      <c r="AB104" s="110">
        <f t="shared" si="7"/>
        <v>0</v>
      </c>
      <c r="AC104" s="110">
        <f t="shared" si="8"/>
        <v>0</v>
      </c>
      <c r="AK104" s="26"/>
      <c r="AL104" s="26"/>
      <c r="AM104" s="26"/>
      <c r="AN104" s="26"/>
    </row>
    <row r="105" spans="1:29" ht="12.75">
      <c r="A105" s="17" t="s">
        <v>46</v>
      </c>
      <c r="B105" s="26" t="s">
        <v>23</v>
      </c>
      <c r="D105" s="51">
        <f t="shared" si="5"/>
        <v>21.333333333333332</v>
      </c>
      <c r="E105" s="26">
        <f t="shared" si="6"/>
        <v>3</v>
      </c>
      <c r="F105" s="16">
        <v>25</v>
      </c>
      <c r="G105" s="16">
        <v>14</v>
      </c>
      <c r="H105" s="16">
        <v>25</v>
      </c>
      <c r="AB105" s="110">
        <f t="shared" si="7"/>
        <v>0</v>
      </c>
      <c r="AC105" s="110">
        <f t="shared" si="8"/>
        <v>0</v>
      </c>
    </row>
    <row r="106" spans="1:29" ht="12.75">
      <c r="A106" s="17" t="s">
        <v>502</v>
      </c>
      <c r="B106" s="26" t="s">
        <v>18</v>
      </c>
      <c r="D106" s="51">
        <f t="shared" si="5"/>
        <v>24</v>
      </c>
      <c r="E106" s="26">
        <f t="shared" si="6"/>
        <v>1</v>
      </c>
      <c r="G106" s="26"/>
      <c r="Q106" s="35">
        <v>24</v>
      </c>
      <c r="AB106" s="110">
        <f t="shared" si="7"/>
        <v>0</v>
      </c>
      <c r="AC106" s="110">
        <f t="shared" si="8"/>
        <v>0</v>
      </c>
    </row>
    <row r="107" spans="1:29" ht="12.75">
      <c r="A107" s="17" t="s">
        <v>48</v>
      </c>
      <c r="B107" s="26" t="s">
        <v>23</v>
      </c>
      <c r="D107" s="51">
        <f t="shared" si="5"/>
        <v>14</v>
      </c>
      <c r="E107" s="26">
        <f t="shared" si="6"/>
        <v>3</v>
      </c>
      <c r="F107" s="16">
        <v>27</v>
      </c>
      <c r="G107" s="26"/>
      <c r="I107" s="16">
        <v>5</v>
      </c>
      <c r="J107" s="16">
        <v>10</v>
      </c>
      <c r="AB107" s="110">
        <f t="shared" si="7"/>
        <v>1</v>
      </c>
      <c r="AC107" s="110">
        <f t="shared" si="8"/>
        <v>2</v>
      </c>
    </row>
    <row r="108" spans="1:40" ht="12.75">
      <c r="A108" s="17" t="s">
        <v>74</v>
      </c>
      <c r="B108" s="26" t="s">
        <v>36</v>
      </c>
      <c r="D108" s="51">
        <f t="shared" si="5"/>
        <v>18</v>
      </c>
      <c r="E108" s="26">
        <f t="shared" si="6"/>
        <v>1</v>
      </c>
      <c r="G108" s="16">
        <v>18</v>
      </c>
      <c r="AB108" s="110">
        <f t="shared" si="7"/>
        <v>0</v>
      </c>
      <c r="AC108" s="110">
        <f t="shared" si="8"/>
        <v>0</v>
      </c>
      <c r="AK108" s="26"/>
      <c r="AL108" s="26"/>
      <c r="AM108" s="26"/>
      <c r="AN108" s="26"/>
    </row>
    <row r="109" spans="1:40" ht="12.75">
      <c r="A109" s="17" t="s">
        <v>513</v>
      </c>
      <c r="B109" s="26" t="s">
        <v>305</v>
      </c>
      <c r="D109" s="51">
        <f t="shared" si="5"/>
        <v>66</v>
      </c>
      <c r="E109" s="26">
        <f t="shared" si="6"/>
        <v>1</v>
      </c>
      <c r="G109" s="26"/>
      <c r="Q109" s="35">
        <v>66</v>
      </c>
      <c r="AB109" s="110">
        <f t="shared" si="7"/>
        <v>0</v>
      </c>
      <c r="AC109" s="110">
        <f t="shared" si="8"/>
        <v>0</v>
      </c>
      <c r="AK109" s="26"/>
      <c r="AL109" s="26"/>
      <c r="AM109" s="26"/>
      <c r="AN109" s="26"/>
    </row>
    <row r="110" spans="1:40" ht="12.75">
      <c r="A110" s="129" t="s">
        <v>1055</v>
      </c>
      <c r="B110" s="104" t="s">
        <v>62</v>
      </c>
      <c r="D110" s="51">
        <f t="shared" si="5"/>
        <v>53</v>
      </c>
      <c r="E110" s="26">
        <f t="shared" si="6"/>
        <v>1</v>
      </c>
      <c r="X110" s="26">
        <v>53</v>
      </c>
      <c r="AB110" s="110">
        <f t="shared" si="7"/>
        <v>0</v>
      </c>
      <c r="AC110" s="110">
        <f t="shared" si="8"/>
        <v>0</v>
      </c>
      <c r="AK110" s="26"/>
      <c r="AL110" s="26"/>
      <c r="AM110" s="26"/>
      <c r="AN110" s="26"/>
    </row>
    <row r="111" spans="1:40" ht="12.75">
      <c r="A111" s="23" t="s">
        <v>410</v>
      </c>
      <c r="B111" s="45" t="s">
        <v>395</v>
      </c>
      <c r="D111" s="51">
        <f t="shared" si="5"/>
        <v>41.25</v>
      </c>
      <c r="E111" s="26">
        <f t="shared" si="6"/>
        <v>4</v>
      </c>
      <c r="G111" s="26"/>
      <c r="O111" s="45">
        <v>57</v>
      </c>
      <c r="Q111" s="35">
        <v>74</v>
      </c>
      <c r="R111" s="35">
        <v>14</v>
      </c>
      <c r="S111" s="56">
        <v>20</v>
      </c>
      <c r="AB111" s="110">
        <f t="shared" si="7"/>
        <v>0</v>
      </c>
      <c r="AC111" s="110">
        <f t="shared" si="8"/>
        <v>0</v>
      </c>
      <c r="AK111" s="26"/>
      <c r="AL111" s="26"/>
      <c r="AM111" s="26"/>
      <c r="AN111" s="26"/>
    </row>
    <row r="112" spans="1:40" ht="12.75">
      <c r="A112" s="129" t="s">
        <v>1033</v>
      </c>
      <c r="B112" s="16" t="s">
        <v>312</v>
      </c>
      <c r="D112" s="51">
        <f t="shared" si="5"/>
        <v>82</v>
      </c>
      <c r="E112" s="26">
        <f t="shared" si="6"/>
        <v>1</v>
      </c>
      <c r="X112" s="26">
        <v>82</v>
      </c>
      <c r="AB112" s="110">
        <f t="shared" si="7"/>
        <v>0</v>
      </c>
      <c r="AC112" s="110">
        <f t="shared" si="8"/>
        <v>0</v>
      </c>
      <c r="AK112" s="26"/>
      <c r="AL112" s="26"/>
      <c r="AM112" s="26"/>
      <c r="AN112" s="26"/>
    </row>
    <row r="113" spans="1:40" ht="12.75">
      <c r="A113" s="17" t="s">
        <v>132</v>
      </c>
      <c r="B113" s="26" t="s">
        <v>18</v>
      </c>
      <c r="D113" s="51">
        <f t="shared" si="5"/>
        <v>35</v>
      </c>
      <c r="E113" s="26">
        <f t="shared" si="6"/>
        <v>2</v>
      </c>
      <c r="G113" s="26"/>
      <c r="I113" s="16">
        <v>34</v>
      </c>
      <c r="K113" s="16">
        <v>36</v>
      </c>
      <c r="AB113" s="110">
        <f t="shared" si="7"/>
        <v>0</v>
      </c>
      <c r="AC113" s="110">
        <f t="shared" si="8"/>
        <v>0</v>
      </c>
      <c r="AK113" s="26"/>
      <c r="AL113" s="26"/>
      <c r="AM113" s="26"/>
      <c r="AN113" s="26"/>
    </row>
    <row r="114" spans="1:40" ht="12.75">
      <c r="A114" s="17" t="s">
        <v>106</v>
      </c>
      <c r="B114" s="26" t="s">
        <v>69</v>
      </c>
      <c r="D114" s="51">
        <f t="shared" si="5"/>
        <v>38</v>
      </c>
      <c r="E114" s="26">
        <f t="shared" si="6"/>
        <v>1</v>
      </c>
      <c r="G114" s="26"/>
      <c r="H114" s="16">
        <v>38</v>
      </c>
      <c r="AB114" s="110">
        <f t="shared" si="7"/>
        <v>0</v>
      </c>
      <c r="AC114" s="110">
        <f t="shared" si="8"/>
        <v>0</v>
      </c>
      <c r="AK114" s="26"/>
      <c r="AL114" s="26"/>
      <c r="AM114" s="26"/>
      <c r="AN114" s="26"/>
    </row>
    <row r="115" spans="1:40" ht="12.75">
      <c r="A115" s="17" t="s">
        <v>52</v>
      </c>
      <c r="B115" s="26" t="s">
        <v>23</v>
      </c>
      <c r="D115" s="51">
        <f t="shared" si="5"/>
        <v>31</v>
      </c>
      <c r="E115" s="26">
        <f t="shared" si="6"/>
        <v>1</v>
      </c>
      <c r="F115" s="16">
        <v>31</v>
      </c>
      <c r="G115" s="26"/>
      <c r="AB115" s="110">
        <f t="shared" si="7"/>
        <v>0</v>
      </c>
      <c r="AC115" s="110">
        <f t="shared" si="8"/>
        <v>0</v>
      </c>
      <c r="AK115" s="26"/>
      <c r="AL115" s="26"/>
      <c r="AM115" s="26"/>
      <c r="AN115" s="26"/>
    </row>
    <row r="116" spans="1:40" ht="12.75">
      <c r="A116" s="17" t="s">
        <v>357</v>
      </c>
      <c r="B116" s="35" t="s">
        <v>34</v>
      </c>
      <c r="D116" s="51">
        <f t="shared" si="5"/>
        <v>38.5</v>
      </c>
      <c r="E116" s="26">
        <f t="shared" si="6"/>
        <v>2</v>
      </c>
      <c r="G116" s="26"/>
      <c r="N116" s="35">
        <v>25</v>
      </c>
      <c r="O116" s="45">
        <v>52</v>
      </c>
      <c r="AB116" s="110">
        <f t="shared" si="7"/>
        <v>0</v>
      </c>
      <c r="AC116" s="110">
        <f t="shared" si="8"/>
        <v>0</v>
      </c>
      <c r="AK116" s="26"/>
      <c r="AL116" s="26"/>
      <c r="AM116" s="26"/>
      <c r="AN116" s="26"/>
    </row>
    <row r="117" spans="1:29" ht="12.75">
      <c r="A117" s="23" t="s">
        <v>402</v>
      </c>
      <c r="B117" s="45" t="s">
        <v>16</v>
      </c>
      <c r="D117" s="51">
        <f t="shared" si="5"/>
        <v>13.4</v>
      </c>
      <c r="E117" s="26">
        <f t="shared" si="6"/>
        <v>5</v>
      </c>
      <c r="G117" s="26"/>
      <c r="O117" s="45">
        <v>41</v>
      </c>
      <c r="P117" s="49">
        <v>5</v>
      </c>
      <c r="Q117" s="35">
        <v>4</v>
      </c>
      <c r="R117" s="35">
        <v>5</v>
      </c>
      <c r="S117" s="56">
        <v>12</v>
      </c>
      <c r="AB117" s="110">
        <f t="shared" si="7"/>
        <v>3</v>
      </c>
      <c r="AC117" s="110">
        <f t="shared" si="8"/>
        <v>3</v>
      </c>
    </row>
    <row r="118" spans="1:40" ht="12.75">
      <c r="A118" s="48" t="s">
        <v>552</v>
      </c>
      <c r="B118" s="56" t="s">
        <v>16</v>
      </c>
      <c r="D118" s="51">
        <f t="shared" si="5"/>
        <v>51.8</v>
      </c>
      <c r="E118" s="26">
        <f t="shared" si="6"/>
        <v>5</v>
      </c>
      <c r="G118" s="26"/>
      <c r="R118" s="35">
        <v>45</v>
      </c>
      <c r="T118" s="56">
        <v>69</v>
      </c>
      <c r="U118" s="16">
        <v>43</v>
      </c>
      <c r="V118" s="16">
        <v>57</v>
      </c>
      <c r="W118" s="26">
        <v>45</v>
      </c>
      <c r="AB118" s="110">
        <f t="shared" si="7"/>
        <v>0</v>
      </c>
      <c r="AC118" s="110">
        <f t="shared" si="8"/>
        <v>0</v>
      </c>
      <c r="AK118" s="26"/>
      <c r="AL118" s="26"/>
      <c r="AM118" s="26"/>
      <c r="AN118" s="26"/>
    </row>
    <row r="119" spans="1:40" ht="12.75">
      <c r="A119" s="25" t="s">
        <v>817</v>
      </c>
      <c r="B119" s="56" t="s">
        <v>16</v>
      </c>
      <c r="D119" s="51">
        <f t="shared" si="5"/>
        <v>61.5</v>
      </c>
      <c r="E119" s="26">
        <f t="shared" si="6"/>
        <v>2</v>
      </c>
      <c r="G119" s="26"/>
      <c r="S119" s="56">
        <v>47</v>
      </c>
      <c r="V119" s="16">
        <v>76</v>
      </c>
      <c r="AB119" s="110">
        <f t="shared" si="7"/>
        <v>0</v>
      </c>
      <c r="AC119" s="110">
        <f t="shared" si="8"/>
        <v>0</v>
      </c>
      <c r="AK119" s="26"/>
      <c r="AL119" s="26"/>
      <c r="AM119" s="26"/>
      <c r="AN119" s="26"/>
    </row>
    <row r="120" spans="1:40" ht="12.75">
      <c r="A120" s="48" t="s">
        <v>561</v>
      </c>
      <c r="B120" s="56" t="s">
        <v>34</v>
      </c>
      <c r="D120" s="51">
        <f t="shared" si="5"/>
        <v>63.5</v>
      </c>
      <c r="E120" s="26">
        <f t="shared" si="6"/>
        <v>2</v>
      </c>
      <c r="G120" s="26"/>
      <c r="R120" s="35">
        <v>60</v>
      </c>
      <c r="T120" s="56">
        <v>67</v>
      </c>
      <c r="AB120" s="110">
        <f t="shared" si="7"/>
        <v>0</v>
      </c>
      <c r="AC120" s="110">
        <f t="shared" si="8"/>
        <v>0</v>
      </c>
      <c r="AK120" s="26"/>
      <c r="AL120" s="26"/>
      <c r="AM120" s="26"/>
      <c r="AN120" s="26"/>
    </row>
    <row r="121" spans="1:29" ht="12.75">
      <c r="A121" s="48" t="s">
        <v>695</v>
      </c>
      <c r="B121" s="56" t="s">
        <v>34</v>
      </c>
      <c r="D121" s="51">
        <f t="shared" si="5"/>
        <v>38.75</v>
      </c>
      <c r="E121" s="26">
        <f t="shared" si="6"/>
        <v>4</v>
      </c>
      <c r="G121" s="26"/>
      <c r="T121" s="56">
        <v>30</v>
      </c>
      <c r="U121" s="16">
        <v>58</v>
      </c>
      <c r="V121" s="16">
        <v>39</v>
      </c>
      <c r="W121" s="26">
        <v>28</v>
      </c>
      <c r="AB121" s="110">
        <f t="shared" si="7"/>
        <v>0</v>
      </c>
      <c r="AC121" s="110">
        <f t="shared" si="8"/>
        <v>0</v>
      </c>
    </row>
    <row r="122" spans="1:40" ht="12.75">
      <c r="A122" s="17" t="s">
        <v>265</v>
      </c>
      <c r="B122" s="26" t="s">
        <v>34</v>
      </c>
      <c r="D122" s="51">
        <f t="shared" si="5"/>
        <v>13</v>
      </c>
      <c r="E122" s="26">
        <f t="shared" si="6"/>
        <v>1</v>
      </c>
      <c r="G122" s="26"/>
      <c r="L122" s="16">
        <v>13</v>
      </c>
      <c r="AB122" s="110">
        <f t="shared" si="7"/>
        <v>0</v>
      </c>
      <c r="AC122" s="110">
        <f t="shared" si="8"/>
        <v>0</v>
      </c>
      <c r="AK122" s="26"/>
      <c r="AL122" s="26"/>
      <c r="AM122" s="26"/>
      <c r="AN122" s="26"/>
    </row>
    <row r="123" spans="1:40" ht="12.75">
      <c r="A123" s="8" t="s">
        <v>11</v>
      </c>
      <c r="B123" s="9" t="s">
        <v>12</v>
      </c>
      <c r="C123" s="5" t="s">
        <v>822</v>
      </c>
      <c r="D123" s="51">
        <f t="shared" si="5"/>
        <v>1</v>
      </c>
      <c r="E123" s="26">
        <f t="shared" si="6"/>
        <v>1</v>
      </c>
      <c r="F123" s="7">
        <v>1</v>
      </c>
      <c r="G123" s="26"/>
      <c r="AB123" s="110">
        <f t="shared" si="7"/>
        <v>1</v>
      </c>
      <c r="AC123" s="110">
        <f t="shared" si="8"/>
        <v>1</v>
      </c>
      <c r="AK123" s="26"/>
      <c r="AL123" s="26"/>
      <c r="AM123" s="26"/>
      <c r="AN123" s="26"/>
    </row>
    <row r="124" spans="1:40" ht="12.75">
      <c r="A124" s="11" t="s">
        <v>76</v>
      </c>
      <c r="B124" s="12" t="s">
        <v>69</v>
      </c>
      <c r="C124" s="5" t="s">
        <v>822</v>
      </c>
      <c r="D124" s="51">
        <f t="shared" si="5"/>
        <v>8</v>
      </c>
      <c r="E124" s="26">
        <f t="shared" si="6"/>
        <v>4</v>
      </c>
      <c r="G124" s="16">
        <v>20</v>
      </c>
      <c r="I124" s="10">
        <v>2</v>
      </c>
      <c r="J124" s="16">
        <v>6</v>
      </c>
      <c r="K124" s="16">
        <v>4</v>
      </c>
      <c r="AB124" s="110">
        <f t="shared" si="7"/>
        <v>2</v>
      </c>
      <c r="AC124" s="110">
        <f t="shared" si="8"/>
        <v>3</v>
      </c>
      <c r="AK124" s="26"/>
      <c r="AL124" s="26"/>
      <c r="AM124" s="26"/>
      <c r="AN124" s="26"/>
    </row>
    <row r="125" spans="1:40" ht="12.75">
      <c r="A125" s="17" t="s">
        <v>216</v>
      </c>
      <c r="B125" s="26" t="s">
        <v>69</v>
      </c>
      <c r="D125" s="51">
        <f t="shared" si="5"/>
        <v>28</v>
      </c>
      <c r="E125" s="26">
        <f t="shared" si="6"/>
        <v>1</v>
      </c>
      <c r="G125" s="26"/>
      <c r="K125" s="16">
        <v>28</v>
      </c>
      <c r="AB125" s="110">
        <f t="shared" si="7"/>
        <v>0</v>
      </c>
      <c r="AC125" s="110">
        <f t="shared" si="8"/>
        <v>0</v>
      </c>
      <c r="AK125" s="26"/>
      <c r="AL125" s="26"/>
      <c r="AM125" s="26"/>
      <c r="AN125" s="26"/>
    </row>
    <row r="126" spans="1:40" ht="12.75">
      <c r="A126" s="17" t="s">
        <v>354</v>
      </c>
      <c r="B126" s="26" t="s">
        <v>64</v>
      </c>
      <c r="D126" s="51">
        <f t="shared" si="5"/>
        <v>27</v>
      </c>
      <c r="E126" s="26">
        <f t="shared" si="6"/>
        <v>2</v>
      </c>
      <c r="G126" s="26"/>
      <c r="N126" s="35">
        <v>16</v>
      </c>
      <c r="Q126" s="35">
        <v>38</v>
      </c>
      <c r="AB126" s="110">
        <f t="shared" si="7"/>
        <v>0</v>
      </c>
      <c r="AC126" s="110">
        <f t="shared" si="8"/>
        <v>0</v>
      </c>
      <c r="AK126" s="26"/>
      <c r="AL126" s="26"/>
      <c r="AM126" s="26"/>
      <c r="AN126" s="26"/>
    </row>
    <row r="127" spans="1:40" ht="12.75">
      <c r="A127" t="s">
        <v>774</v>
      </c>
      <c r="B127" s="16" t="s">
        <v>749</v>
      </c>
      <c r="D127" s="51">
        <f t="shared" si="5"/>
        <v>80</v>
      </c>
      <c r="E127" s="26">
        <f t="shared" si="6"/>
        <v>1</v>
      </c>
      <c r="G127" s="26"/>
      <c r="U127" s="16">
        <v>80</v>
      </c>
      <c r="AB127" s="110">
        <f t="shared" si="7"/>
        <v>0</v>
      </c>
      <c r="AC127" s="110">
        <f t="shared" si="8"/>
        <v>0</v>
      </c>
      <c r="AK127" s="26"/>
      <c r="AL127" s="26"/>
      <c r="AM127" s="26"/>
      <c r="AN127" s="26"/>
    </row>
    <row r="128" spans="1:40" ht="12.75">
      <c r="A128" t="s">
        <v>826</v>
      </c>
      <c r="B128" s="16" t="s">
        <v>69</v>
      </c>
      <c r="D128" s="51">
        <f t="shared" si="5"/>
        <v>66</v>
      </c>
      <c r="E128" s="26">
        <f t="shared" si="6"/>
        <v>1</v>
      </c>
      <c r="G128" s="26"/>
      <c r="U128" s="16">
        <v>66</v>
      </c>
      <c r="AB128" s="110">
        <f t="shared" si="7"/>
        <v>0</v>
      </c>
      <c r="AC128" s="110">
        <f t="shared" si="8"/>
        <v>0</v>
      </c>
      <c r="AK128" s="26"/>
      <c r="AL128" s="26"/>
      <c r="AM128" s="26"/>
      <c r="AN128" s="26"/>
    </row>
    <row r="129" spans="1:40" ht="12.75">
      <c r="A129" s="129" t="s">
        <v>1004</v>
      </c>
      <c r="B129" s="104" t="s">
        <v>62</v>
      </c>
      <c r="D129" s="51">
        <f t="shared" si="5"/>
        <v>32</v>
      </c>
      <c r="E129" s="26">
        <f t="shared" si="6"/>
        <v>1</v>
      </c>
      <c r="X129" s="26">
        <v>32</v>
      </c>
      <c r="AB129" s="110">
        <f t="shared" si="7"/>
        <v>0</v>
      </c>
      <c r="AC129" s="110">
        <f t="shared" si="8"/>
        <v>0</v>
      </c>
      <c r="AK129" s="26"/>
      <c r="AL129" s="26"/>
      <c r="AM129" s="26"/>
      <c r="AN129" s="26"/>
    </row>
    <row r="130" spans="1:40" ht="12.75">
      <c r="A130" s="23" t="s">
        <v>453</v>
      </c>
      <c r="B130" s="45" t="s">
        <v>62</v>
      </c>
      <c r="D130" s="51">
        <f t="shared" si="5"/>
        <v>42.75</v>
      </c>
      <c r="E130" s="26">
        <f t="shared" si="6"/>
        <v>4</v>
      </c>
      <c r="G130" s="26"/>
      <c r="P130" s="49">
        <v>65</v>
      </c>
      <c r="R130" s="35">
        <v>32</v>
      </c>
      <c r="S130" s="56">
        <v>59</v>
      </c>
      <c r="T130" s="56">
        <v>15</v>
      </c>
      <c r="AB130" s="110">
        <f t="shared" si="7"/>
        <v>0</v>
      </c>
      <c r="AC130" s="110">
        <f t="shared" si="8"/>
        <v>0</v>
      </c>
      <c r="AK130" s="26"/>
      <c r="AL130" s="26"/>
      <c r="AM130" s="26"/>
      <c r="AN130" s="26"/>
    </row>
    <row r="131" spans="1:40" ht="12.75">
      <c r="A131" s="17" t="s">
        <v>315</v>
      </c>
      <c r="B131" s="26" t="s">
        <v>30</v>
      </c>
      <c r="D131" s="51">
        <f t="shared" si="5"/>
        <v>24</v>
      </c>
      <c r="E131" s="26">
        <f t="shared" si="6"/>
        <v>3</v>
      </c>
      <c r="G131" s="26"/>
      <c r="M131" s="16">
        <v>34</v>
      </c>
      <c r="O131" s="45">
        <v>11</v>
      </c>
      <c r="Q131" s="35">
        <v>27</v>
      </c>
      <c r="AB131" s="110">
        <f t="shared" si="7"/>
        <v>0</v>
      </c>
      <c r="AC131" s="110">
        <f t="shared" si="8"/>
        <v>0</v>
      </c>
      <c r="AD131" s="67"/>
      <c r="AE131" s="67"/>
      <c r="AF131" s="67"/>
      <c r="AK131" s="26"/>
      <c r="AL131" s="26"/>
      <c r="AM131" s="26"/>
      <c r="AN131" s="26"/>
    </row>
    <row r="132" spans="1:40" ht="12.75">
      <c r="A132" s="23" t="s">
        <v>425</v>
      </c>
      <c r="B132" s="45" t="s">
        <v>398</v>
      </c>
      <c r="D132" s="51">
        <f aca="true" t="shared" si="9" ref="D132:D195">SUM(F132:Z132)/E132</f>
        <v>73.5</v>
      </c>
      <c r="E132" s="26">
        <f aca="true" t="shared" si="10" ref="E132:E195">COUNTA(F132:Z132)</f>
        <v>2</v>
      </c>
      <c r="G132" s="26"/>
      <c r="O132" s="45">
        <v>80</v>
      </c>
      <c r="R132" s="35">
        <v>67</v>
      </c>
      <c r="AB132" s="110">
        <f aca="true" t="shared" si="11" ref="AB132:AB195">COUNTIF(F132:AA132,"&lt;6")</f>
        <v>0</v>
      </c>
      <c r="AC132" s="110">
        <f aca="true" t="shared" si="12" ref="AC132:AC195">COUNTIF(F132:AA132,"&lt;11")</f>
        <v>0</v>
      </c>
      <c r="AK132" s="26"/>
      <c r="AL132" s="26"/>
      <c r="AM132" s="26"/>
      <c r="AN132" s="26"/>
    </row>
    <row r="133" spans="1:40" ht="12.75">
      <c r="A133" s="17" t="s">
        <v>269</v>
      </c>
      <c r="B133" s="26" t="s">
        <v>12</v>
      </c>
      <c r="D133" s="51">
        <f t="shared" si="9"/>
        <v>41.5</v>
      </c>
      <c r="E133" s="26">
        <f t="shared" si="10"/>
        <v>10</v>
      </c>
      <c r="G133" s="26"/>
      <c r="L133" s="16">
        <v>25</v>
      </c>
      <c r="N133" s="35">
        <v>41</v>
      </c>
      <c r="O133" s="45">
        <v>14</v>
      </c>
      <c r="P133" s="49">
        <v>35</v>
      </c>
      <c r="Q133" s="35">
        <v>56</v>
      </c>
      <c r="R133" s="35">
        <v>58</v>
      </c>
      <c r="S133" s="56">
        <v>30</v>
      </c>
      <c r="T133" s="56">
        <v>25</v>
      </c>
      <c r="U133" s="16">
        <v>56</v>
      </c>
      <c r="W133" s="26">
        <v>75</v>
      </c>
      <c r="AB133" s="110">
        <f t="shared" si="11"/>
        <v>0</v>
      </c>
      <c r="AC133" s="110">
        <f t="shared" si="12"/>
        <v>0</v>
      </c>
      <c r="AK133" s="26"/>
      <c r="AL133" s="26"/>
      <c r="AM133" s="26"/>
      <c r="AN133" s="26"/>
    </row>
    <row r="134" spans="1:40" ht="12.75">
      <c r="A134" s="48" t="s">
        <v>559</v>
      </c>
      <c r="B134" s="56" t="s">
        <v>20</v>
      </c>
      <c r="D134" s="51">
        <f t="shared" si="9"/>
        <v>55</v>
      </c>
      <c r="E134" s="26">
        <f t="shared" si="10"/>
        <v>1</v>
      </c>
      <c r="G134" s="26"/>
      <c r="R134" s="35">
        <v>55</v>
      </c>
      <c r="AB134" s="110">
        <f t="shared" si="11"/>
        <v>0</v>
      </c>
      <c r="AC134" s="110">
        <f t="shared" si="12"/>
        <v>0</v>
      </c>
      <c r="AK134" s="26"/>
      <c r="AL134" s="26"/>
      <c r="AM134" s="26"/>
      <c r="AN134" s="26"/>
    </row>
    <row r="135" spans="1:40" ht="12.75">
      <c r="A135" s="17" t="s">
        <v>171</v>
      </c>
      <c r="B135" s="26" t="s">
        <v>16</v>
      </c>
      <c r="D135" s="51">
        <f t="shared" si="9"/>
        <v>31</v>
      </c>
      <c r="E135" s="26">
        <f t="shared" si="10"/>
        <v>1</v>
      </c>
      <c r="G135" s="26"/>
      <c r="J135" s="16">
        <v>31</v>
      </c>
      <c r="AB135" s="110">
        <f t="shared" si="11"/>
        <v>0</v>
      </c>
      <c r="AC135" s="110">
        <f t="shared" si="12"/>
        <v>0</v>
      </c>
      <c r="AK135" s="26"/>
      <c r="AL135" s="26"/>
      <c r="AM135" s="26"/>
      <c r="AN135" s="26"/>
    </row>
    <row r="136" spans="1:40" ht="12.75">
      <c r="A136" s="25" t="s">
        <v>827</v>
      </c>
      <c r="B136" s="56" t="s">
        <v>34</v>
      </c>
      <c r="D136" s="51">
        <f t="shared" si="9"/>
        <v>28</v>
      </c>
      <c r="E136" s="26">
        <f t="shared" si="10"/>
        <v>1</v>
      </c>
      <c r="G136" s="26"/>
      <c r="S136" s="56">
        <v>28</v>
      </c>
      <c r="AB136" s="110">
        <f t="shared" si="11"/>
        <v>0</v>
      </c>
      <c r="AC136" s="110">
        <f t="shared" si="12"/>
        <v>0</v>
      </c>
      <c r="AK136" s="26"/>
      <c r="AL136" s="26"/>
      <c r="AM136" s="26"/>
      <c r="AN136" s="26"/>
    </row>
    <row r="137" spans="1:40" ht="12.75">
      <c r="A137" s="17" t="s">
        <v>506</v>
      </c>
      <c r="B137" s="26" t="s">
        <v>38</v>
      </c>
      <c r="D137" s="51">
        <f t="shared" si="9"/>
        <v>38</v>
      </c>
      <c r="E137" s="26">
        <f t="shared" si="10"/>
        <v>4</v>
      </c>
      <c r="G137" s="26"/>
      <c r="Q137" s="35">
        <v>41</v>
      </c>
      <c r="R137" s="35">
        <v>15</v>
      </c>
      <c r="S137" s="56">
        <v>44</v>
      </c>
      <c r="U137" s="16">
        <v>52</v>
      </c>
      <c r="AB137" s="110">
        <f t="shared" si="11"/>
        <v>0</v>
      </c>
      <c r="AC137" s="110">
        <f t="shared" si="12"/>
        <v>0</v>
      </c>
      <c r="AK137" s="26"/>
      <c r="AL137" s="26"/>
      <c r="AM137" s="26"/>
      <c r="AN137" s="26"/>
    </row>
    <row r="138" spans="1:40" ht="12.75">
      <c r="A138" s="17" t="s">
        <v>183</v>
      </c>
      <c r="B138" s="26" t="s">
        <v>20</v>
      </c>
      <c r="D138" s="51">
        <f t="shared" si="9"/>
        <v>48</v>
      </c>
      <c r="E138" s="26">
        <f t="shared" si="10"/>
        <v>1</v>
      </c>
      <c r="G138" s="26"/>
      <c r="J138" s="16">
        <v>48</v>
      </c>
      <c r="AB138" s="110">
        <f t="shared" si="11"/>
        <v>0</v>
      </c>
      <c r="AC138" s="110">
        <f t="shared" si="12"/>
        <v>0</v>
      </c>
      <c r="AD138" s="67"/>
      <c r="AE138" s="67"/>
      <c r="AK138" s="26"/>
      <c r="AL138" s="26"/>
      <c r="AM138" s="26"/>
      <c r="AN138" s="26"/>
    </row>
    <row r="139" spans="1:40" ht="12.75">
      <c r="A139" s="17" t="s">
        <v>115</v>
      </c>
      <c r="B139" s="26" t="s">
        <v>69</v>
      </c>
      <c r="D139" s="51">
        <f t="shared" si="9"/>
        <v>7</v>
      </c>
      <c r="E139" s="26">
        <f t="shared" si="10"/>
        <v>1</v>
      </c>
      <c r="G139" s="26"/>
      <c r="I139" s="16">
        <v>7</v>
      </c>
      <c r="AB139" s="110">
        <f t="shared" si="11"/>
        <v>0</v>
      </c>
      <c r="AC139" s="110">
        <f t="shared" si="12"/>
        <v>1</v>
      </c>
      <c r="AK139" s="26"/>
      <c r="AL139" s="26"/>
      <c r="AM139" s="26"/>
      <c r="AN139" s="26"/>
    </row>
    <row r="140" spans="1:40" ht="12.75">
      <c r="A140" s="17" t="s">
        <v>227</v>
      </c>
      <c r="B140" s="26" t="s">
        <v>23</v>
      </c>
      <c r="D140" s="51">
        <f t="shared" si="9"/>
        <v>28.25</v>
      </c>
      <c r="E140" s="26">
        <f t="shared" si="10"/>
        <v>8</v>
      </c>
      <c r="G140" s="26"/>
      <c r="K140" s="16">
        <v>45</v>
      </c>
      <c r="L140" s="16">
        <v>10</v>
      </c>
      <c r="N140" s="35">
        <v>11</v>
      </c>
      <c r="O140" s="45">
        <v>6</v>
      </c>
      <c r="P140" s="49">
        <v>58</v>
      </c>
      <c r="T140" s="56">
        <v>44</v>
      </c>
      <c r="U140" s="16">
        <v>25</v>
      </c>
      <c r="V140" s="16">
        <v>27</v>
      </c>
      <c r="AB140" s="110">
        <f t="shared" si="11"/>
        <v>0</v>
      </c>
      <c r="AC140" s="110">
        <f t="shared" si="12"/>
        <v>2</v>
      </c>
      <c r="AK140" s="26"/>
      <c r="AL140" s="26"/>
      <c r="AM140" s="26"/>
      <c r="AN140" s="26"/>
    </row>
    <row r="141" spans="1:40" ht="12.75">
      <c r="A141" t="s">
        <v>771</v>
      </c>
      <c r="B141" s="16" t="s">
        <v>395</v>
      </c>
      <c r="D141" s="51">
        <f t="shared" si="9"/>
        <v>76</v>
      </c>
      <c r="E141" s="26">
        <f t="shared" si="10"/>
        <v>1</v>
      </c>
      <c r="G141" s="26"/>
      <c r="U141" s="16">
        <v>76</v>
      </c>
      <c r="AB141" s="110">
        <f t="shared" si="11"/>
        <v>0</v>
      </c>
      <c r="AC141" s="110">
        <f t="shared" si="12"/>
        <v>0</v>
      </c>
      <c r="AK141" s="26"/>
      <c r="AL141" s="26"/>
      <c r="AM141" s="26"/>
      <c r="AN141" s="26"/>
    </row>
    <row r="142" spans="1:40" ht="12.75">
      <c r="A142" s="129" t="s">
        <v>1015</v>
      </c>
      <c r="B142" s="104" t="s">
        <v>122</v>
      </c>
      <c r="D142" s="51">
        <f t="shared" si="9"/>
        <v>51</v>
      </c>
      <c r="E142" s="26">
        <f t="shared" si="10"/>
        <v>1</v>
      </c>
      <c r="X142" s="26">
        <v>51</v>
      </c>
      <c r="AB142" s="110">
        <f t="shared" si="11"/>
        <v>0</v>
      </c>
      <c r="AC142" s="110">
        <f t="shared" si="12"/>
        <v>0</v>
      </c>
      <c r="AK142" s="26"/>
      <c r="AL142" s="26"/>
      <c r="AM142" s="26"/>
      <c r="AN142" s="26"/>
    </row>
    <row r="143" spans="1:40" ht="12.75">
      <c r="A143" s="17" t="s">
        <v>321</v>
      </c>
      <c r="B143" s="26" t="s">
        <v>69</v>
      </c>
      <c r="D143" s="51">
        <f t="shared" si="9"/>
        <v>53</v>
      </c>
      <c r="E143" s="26">
        <f t="shared" si="10"/>
        <v>3</v>
      </c>
      <c r="G143" s="26"/>
      <c r="M143" s="16">
        <v>47</v>
      </c>
      <c r="N143" s="35">
        <v>51</v>
      </c>
      <c r="P143" s="49">
        <v>61</v>
      </c>
      <c r="AB143" s="110">
        <f t="shared" si="11"/>
        <v>0</v>
      </c>
      <c r="AC143" s="110">
        <f t="shared" si="12"/>
        <v>0</v>
      </c>
      <c r="AK143" s="26"/>
      <c r="AL143" s="26"/>
      <c r="AM143" s="26"/>
      <c r="AN143" s="26"/>
    </row>
    <row r="144" spans="1:40" ht="12.75">
      <c r="A144" s="17" t="s">
        <v>107</v>
      </c>
      <c r="B144" s="26" t="s">
        <v>78</v>
      </c>
      <c r="D144" s="51">
        <f t="shared" si="9"/>
        <v>48.75</v>
      </c>
      <c r="E144" s="26">
        <f t="shared" si="10"/>
        <v>4</v>
      </c>
      <c r="G144" s="26"/>
      <c r="H144" s="16">
        <v>39</v>
      </c>
      <c r="J144" s="16">
        <v>38</v>
      </c>
      <c r="L144" s="16">
        <v>48</v>
      </c>
      <c r="O144" s="45">
        <v>70</v>
      </c>
      <c r="AB144" s="110">
        <f t="shared" si="11"/>
        <v>0</v>
      </c>
      <c r="AC144" s="110">
        <f t="shared" si="12"/>
        <v>0</v>
      </c>
      <c r="AK144" s="26"/>
      <c r="AL144" s="26"/>
      <c r="AM144" s="26"/>
      <c r="AN144" s="26"/>
    </row>
    <row r="145" spans="1:40" ht="12.75">
      <c r="A145" s="17" t="s">
        <v>101</v>
      </c>
      <c r="B145" s="26" t="s">
        <v>34</v>
      </c>
      <c r="D145" s="51">
        <f t="shared" si="9"/>
        <v>26.5</v>
      </c>
      <c r="E145" s="26">
        <f t="shared" si="10"/>
        <v>2</v>
      </c>
      <c r="G145" s="26"/>
      <c r="H145" s="16">
        <v>26</v>
      </c>
      <c r="I145" s="16">
        <v>27</v>
      </c>
      <c r="AB145" s="110">
        <f t="shared" si="11"/>
        <v>0</v>
      </c>
      <c r="AC145" s="110">
        <f t="shared" si="12"/>
        <v>0</v>
      </c>
      <c r="AK145" s="26"/>
      <c r="AL145" s="26"/>
      <c r="AM145" s="26"/>
      <c r="AN145" s="26"/>
    </row>
    <row r="146" spans="1:40" ht="12.75">
      <c r="A146" s="23" t="s">
        <v>454</v>
      </c>
      <c r="B146" s="45" t="s">
        <v>397</v>
      </c>
      <c r="D146" s="51">
        <f t="shared" si="9"/>
        <v>54</v>
      </c>
      <c r="E146" s="26">
        <f t="shared" si="10"/>
        <v>1</v>
      </c>
      <c r="G146" s="26"/>
      <c r="P146" s="49">
        <v>54</v>
      </c>
      <c r="AB146" s="110">
        <f t="shared" si="11"/>
        <v>0</v>
      </c>
      <c r="AC146" s="110">
        <f t="shared" si="12"/>
        <v>0</v>
      </c>
      <c r="AD146" s="67"/>
      <c r="AE146" s="67"/>
      <c r="AK146" s="26"/>
      <c r="AL146" s="26"/>
      <c r="AM146" s="26"/>
      <c r="AN146" s="26"/>
    </row>
    <row r="147" spans="1:40" ht="12.75">
      <c r="A147" s="48" t="s">
        <v>689</v>
      </c>
      <c r="B147" s="56" t="s">
        <v>310</v>
      </c>
      <c r="D147" s="51">
        <f t="shared" si="9"/>
        <v>28.75</v>
      </c>
      <c r="E147" s="26">
        <f t="shared" si="10"/>
        <v>4</v>
      </c>
      <c r="G147" s="26"/>
      <c r="T147" s="56">
        <v>14</v>
      </c>
      <c r="U147" s="16">
        <v>18</v>
      </c>
      <c r="W147" s="26">
        <v>50</v>
      </c>
      <c r="X147" s="26">
        <v>33</v>
      </c>
      <c r="AB147" s="110">
        <f t="shared" si="11"/>
        <v>0</v>
      </c>
      <c r="AC147" s="110">
        <f t="shared" si="12"/>
        <v>0</v>
      </c>
      <c r="AK147" s="26"/>
      <c r="AL147" s="26"/>
      <c r="AM147" s="26"/>
      <c r="AN147" s="26"/>
    </row>
    <row r="148" spans="1:40" ht="12.75">
      <c r="A148" s="23" t="s">
        <v>455</v>
      </c>
      <c r="B148" s="45" t="s">
        <v>30</v>
      </c>
      <c r="D148" s="51">
        <f t="shared" si="9"/>
        <v>31.4</v>
      </c>
      <c r="E148" s="26">
        <f t="shared" si="10"/>
        <v>5</v>
      </c>
      <c r="G148" s="26"/>
      <c r="P148" s="49">
        <v>14</v>
      </c>
      <c r="Q148" s="35">
        <v>5</v>
      </c>
      <c r="R148" s="35">
        <v>33</v>
      </c>
      <c r="S148" s="56">
        <v>69</v>
      </c>
      <c r="T148" s="56">
        <v>36</v>
      </c>
      <c r="AB148" s="110">
        <f t="shared" si="11"/>
        <v>1</v>
      </c>
      <c r="AC148" s="110">
        <f t="shared" si="12"/>
        <v>1</v>
      </c>
      <c r="AK148" s="26"/>
      <c r="AL148" s="26"/>
      <c r="AM148" s="26"/>
      <c r="AN148" s="26"/>
    </row>
    <row r="149" spans="1:40" ht="12.75">
      <c r="A149" s="25" t="s">
        <v>828</v>
      </c>
      <c r="B149" s="56" t="s">
        <v>395</v>
      </c>
      <c r="D149" s="51">
        <f t="shared" si="9"/>
        <v>80</v>
      </c>
      <c r="E149" s="26">
        <f t="shared" si="10"/>
        <v>1</v>
      </c>
      <c r="G149" s="26"/>
      <c r="S149" s="56">
        <v>80</v>
      </c>
      <c r="AB149" s="110">
        <f t="shared" si="11"/>
        <v>0</v>
      </c>
      <c r="AC149" s="110">
        <f t="shared" si="12"/>
        <v>0</v>
      </c>
      <c r="AK149" s="26"/>
      <c r="AL149" s="26"/>
      <c r="AM149" s="26"/>
      <c r="AN149" s="26"/>
    </row>
    <row r="150" spans="1:40" ht="12.75">
      <c r="A150" s="129" t="s">
        <v>1037</v>
      </c>
      <c r="B150" s="16" t="s">
        <v>360</v>
      </c>
      <c r="D150" s="51">
        <f t="shared" si="9"/>
        <v>86</v>
      </c>
      <c r="E150" s="26">
        <f t="shared" si="10"/>
        <v>1</v>
      </c>
      <c r="X150" s="26">
        <v>86</v>
      </c>
      <c r="AB150" s="110">
        <f t="shared" si="11"/>
        <v>0</v>
      </c>
      <c r="AC150" s="110">
        <f t="shared" si="12"/>
        <v>0</v>
      </c>
      <c r="AK150" s="26"/>
      <c r="AL150" s="26"/>
      <c r="AM150" s="26"/>
      <c r="AN150" s="26"/>
    </row>
    <row r="151" spans="1:40" ht="12.75">
      <c r="A151" s="123" t="s">
        <v>698</v>
      </c>
      <c r="B151" s="65" t="s">
        <v>30</v>
      </c>
      <c r="C151" s="5" t="s">
        <v>822</v>
      </c>
      <c r="D151" s="51">
        <f t="shared" si="9"/>
        <v>19.166666666666668</v>
      </c>
      <c r="E151" s="26">
        <f t="shared" si="10"/>
        <v>6</v>
      </c>
      <c r="G151" s="26"/>
      <c r="S151" s="56">
        <v>13</v>
      </c>
      <c r="T151" s="56">
        <v>38</v>
      </c>
      <c r="U151" s="16">
        <v>19</v>
      </c>
      <c r="V151" s="16">
        <v>17</v>
      </c>
      <c r="W151" s="26">
        <v>26</v>
      </c>
      <c r="X151" s="10">
        <v>2</v>
      </c>
      <c r="AB151" s="110">
        <f t="shared" si="11"/>
        <v>1</v>
      </c>
      <c r="AC151" s="110">
        <f t="shared" si="12"/>
        <v>1</v>
      </c>
      <c r="AK151" s="26"/>
      <c r="AL151" s="26"/>
      <c r="AM151" s="26"/>
      <c r="AN151" s="26"/>
    </row>
    <row r="152" spans="1:40" ht="12.75">
      <c r="A152" s="25" t="s">
        <v>409</v>
      </c>
      <c r="B152" s="56" t="s">
        <v>69</v>
      </c>
      <c r="D152" s="51">
        <f t="shared" si="9"/>
        <v>56</v>
      </c>
      <c r="E152" s="26">
        <f t="shared" si="10"/>
        <v>1</v>
      </c>
      <c r="G152" s="26"/>
      <c r="O152" s="45">
        <v>56</v>
      </c>
      <c r="T152" s="56"/>
      <c r="U152" s="67"/>
      <c r="V152" s="56"/>
      <c r="AB152" s="110">
        <f t="shared" si="11"/>
        <v>0</v>
      </c>
      <c r="AC152" s="110">
        <f t="shared" si="12"/>
        <v>0</v>
      </c>
      <c r="AK152" s="26"/>
      <c r="AL152" s="26"/>
      <c r="AM152" s="26"/>
      <c r="AN152" s="26"/>
    </row>
    <row r="153" spans="1:40" ht="12.75">
      <c r="A153" s="48" t="s">
        <v>555</v>
      </c>
      <c r="B153" s="56" t="s">
        <v>18</v>
      </c>
      <c r="D153" s="51">
        <f t="shared" si="9"/>
        <v>59</v>
      </c>
      <c r="E153" s="26">
        <f t="shared" si="10"/>
        <v>2</v>
      </c>
      <c r="G153" s="26"/>
      <c r="R153" s="35">
        <v>50</v>
      </c>
      <c r="U153" s="16">
        <v>68</v>
      </c>
      <c r="AB153" s="110">
        <f t="shared" si="11"/>
        <v>0</v>
      </c>
      <c r="AC153" s="110">
        <f t="shared" si="12"/>
        <v>0</v>
      </c>
      <c r="AK153" s="26"/>
      <c r="AL153" s="26"/>
      <c r="AM153" s="26"/>
      <c r="AN153" s="26"/>
    </row>
    <row r="154" spans="1:40" ht="12.75">
      <c r="A154" s="17" t="s">
        <v>271</v>
      </c>
      <c r="B154" s="26" t="s">
        <v>38</v>
      </c>
      <c r="D154" s="51">
        <f t="shared" si="9"/>
        <v>29</v>
      </c>
      <c r="E154" s="26">
        <f t="shared" si="10"/>
        <v>1</v>
      </c>
      <c r="G154" s="26"/>
      <c r="L154" s="16">
        <v>29</v>
      </c>
      <c r="AB154" s="110">
        <f t="shared" si="11"/>
        <v>0</v>
      </c>
      <c r="AC154" s="110">
        <f t="shared" si="12"/>
        <v>0</v>
      </c>
      <c r="AK154" s="26"/>
      <c r="AL154" s="26"/>
      <c r="AM154" s="26"/>
      <c r="AN154" s="26"/>
    </row>
    <row r="155" spans="1:40" ht="12.75">
      <c r="A155" s="23" t="s">
        <v>456</v>
      </c>
      <c r="B155" s="45" t="s">
        <v>23</v>
      </c>
      <c r="D155" s="51">
        <f t="shared" si="9"/>
        <v>38</v>
      </c>
      <c r="E155" s="26">
        <f t="shared" si="10"/>
        <v>4</v>
      </c>
      <c r="G155" s="26"/>
      <c r="P155" s="49">
        <v>59</v>
      </c>
      <c r="S155" s="56">
        <v>27</v>
      </c>
      <c r="T155" s="56">
        <v>24</v>
      </c>
      <c r="W155" s="26">
        <v>42</v>
      </c>
      <c r="AB155" s="110">
        <f t="shared" si="11"/>
        <v>0</v>
      </c>
      <c r="AC155" s="110">
        <f t="shared" si="12"/>
        <v>0</v>
      </c>
      <c r="AD155" s="76"/>
      <c r="AK155" s="26"/>
      <c r="AL155" s="26"/>
      <c r="AM155" s="26"/>
      <c r="AN155" s="26"/>
    </row>
    <row r="156" spans="1:40" ht="12.75">
      <c r="A156" s="17" t="s">
        <v>280</v>
      </c>
      <c r="B156" s="26" t="s">
        <v>214</v>
      </c>
      <c r="D156" s="51">
        <f t="shared" si="9"/>
        <v>52</v>
      </c>
      <c r="E156" s="26">
        <f t="shared" si="10"/>
        <v>1</v>
      </c>
      <c r="G156" s="26"/>
      <c r="L156" s="16">
        <v>52</v>
      </c>
      <c r="AB156" s="110">
        <f t="shared" si="11"/>
        <v>0</v>
      </c>
      <c r="AC156" s="110">
        <f t="shared" si="12"/>
        <v>0</v>
      </c>
      <c r="AK156" s="26"/>
      <c r="AL156" s="26"/>
      <c r="AM156" s="26"/>
      <c r="AN156" s="26"/>
    </row>
    <row r="157" spans="1:40" ht="12.75">
      <c r="A157" s="17" t="s">
        <v>59</v>
      </c>
      <c r="B157" s="26" t="s">
        <v>16</v>
      </c>
      <c r="D157" s="51">
        <f t="shared" si="9"/>
        <v>28.555555555555557</v>
      </c>
      <c r="E157" s="26">
        <f t="shared" si="10"/>
        <v>9</v>
      </c>
      <c r="G157" s="16">
        <v>4</v>
      </c>
      <c r="H157" s="16">
        <v>6</v>
      </c>
      <c r="J157" s="16">
        <v>18</v>
      </c>
      <c r="L157" s="16">
        <v>41</v>
      </c>
      <c r="O157" s="45">
        <v>28</v>
      </c>
      <c r="P157" s="49">
        <v>12</v>
      </c>
      <c r="Q157" s="35">
        <v>47</v>
      </c>
      <c r="R157" s="35">
        <v>42</v>
      </c>
      <c r="U157" s="16">
        <v>59</v>
      </c>
      <c r="AB157" s="110">
        <f t="shared" si="11"/>
        <v>1</v>
      </c>
      <c r="AC157" s="110">
        <f t="shared" si="12"/>
        <v>2</v>
      </c>
      <c r="AK157" s="26"/>
      <c r="AL157" s="26"/>
      <c r="AM157" s="26"/>
      <c r="AN157" s="26"/>
    </row>
    <row r="158" spans="1:40" ht="12.75">
      <c r="A158" s="17" t="s">
        <v>68</v>
      </c>
      <c r="B158" s="26" t="s">
        <v>69</v>
      </c>
      <c r="D158" s="51">
        <f t="shared" si="9"/>
        <v>24</v>
      </c>
      <c r="E158" s="26">
        <f t="shared" si="10"/>
        <v>2</v>
      </c>
      <c r="G158" s="16">
        <v>11</v>
      </c>
      <c r="H158" s="16">
        <v>37</v>
      </c>
      <c r="AB158" s="110">
        <f t="shared" si="11"/>
        <v>0</v>
      </c>
      <c r="AC158" s="110">
        <f t="shared" si="12"/>
        <v>0</v>
      </c>
      <c r="AK158" s="26"/>
      <c r="AL158" s="26"/>
      <c r="AM158" s="26"/>
      <c r="AN158" s="26"/>
    </row>
    <row r="159" spans="1:40" ht="12.75">
      <c r="A159" s="14" t="s">
        <v>93</v>
      </c>
      <c r="B159" s="15" t="s">
        <v>16</v>
      </c>
      <c r="C159" s="5" t="s">
        <v>822</v>
      </c>
      <c r="D159" s="51">
        <f t="shared" si="9"/>
        <v>17.428571428571427</v>
      </c>
      <c r="E159" s="26">
        <f t="shared" si="10"/>
        <v>7</v>
      </c>
      <c r="G159" s="26"/>
      <c r="H159" s="16">
        <v>14</v>
      </c>
      <c r="I159" s="16">
        <v>17</v>
      </c>
      <c r="L159" s="13">
        <v>3</v>
      </c>
      <c r="M159" s="16">
        <v>17</v>
      </c>
      <c r="O159" s="45">
        <v>12</v>
      </c>
      <c r="P159" s="49">
        <v>13</v>
      </c>
      <c r="Q159" s="35">
        <v>46</v>
      </c>
      <c r="AB159" s="110">
        <f t="shared" si="11"/>
        <v>1</v>
      </c>
      <c r="AC159" s="110">
        <f t="shared" si="12"/>
        <v>1</v>
      </c>
      <c r="AK159" s="26"/>
      <c r="AL159" s="26"/>
      <c r="AM159" s="26"/>
      <c r="AN159" s="26"/>
    </row>
    <row r="160" spans="1:40" ht="12.75">
      <c r="A160" s="17" t="s">
        <v>514</v>
      </c>
      <c r="B160" s="26" t="s">
        <v>30</v>
      </c>
      <c r="D160" s="51">
        <f t="shared" si="9"/>
        <v>69</v>
      </c>
      <c r="E160" s="26">
        <f t="shared" si="10"/>
        <v>1</v>
      </c>
      <c r="G160" s="26"/>
      <c r="Q160" s="35">
        <v>69</v>
      </c>
      <c r="AB160" s="110">
        <f t="shared" si="11"/>
        <v>0</v>
      </c>
      <c r="AC160" s="110">
        <f t="shared" si="12"/>
        <v>0</v>
      </c>
      <c r="AK160" s="26"/>
      <c r="AL160" s="26"/>
      <c r="AM160" s="26"/>
      <c r="AN160" s="26"/>
    </row>
    <row r="161" spans="1:40" ht="12.75">
      <c r="A161" s="25" t="s">
        <v>829</v>
      </c>
      <c r="B161" s="56" t="s">
        <v>38</v>
      </c>
      <c r="D161" s="51">
        <f t="shared" si="9"/>
        <v>62</v>
      </c>
      <c r="E161" s="26">
        <f t="shared" si="10"/>
        <v>1</v>
      </c>
      <c r="G161" s="26"/>
      <c r="S161" s="56">
        <v>62</v>
      </c>
      <c r="AB161" s="110">
        <f t="shared" si="11"/>
        <v>0</v>
      </c>
      <c r="AC161" s="110">
        <f t="shared" si="12"/>
        <v>0</v>
      </c>
      <c r="AD161" s="67"/>
      <c r="AK161" s="26"/>
      <c r="AL161" s="26"/>
      <c r="AM161" s="26"/>
      <c r="AN161" s="26"/>
    </row>
    <row r="162" spans="1:40" ht="12.75">
      <c r="A162" s="17" t="s">
        <v>104</v>
      </c>
      <c r="B162" s="26" t="s">
        <v>12</v>
      </c>
      <c r="D162" s="51">
        <f t="shared" si="9"/>
        <v>19</v>
      </c>
      <c r="E162" s="26">
        <f t="shared" si="10"/>
        <v>5</v>
      </c>
      <c r="G162" s="26"/>
      <c r="H162" s="16">
        <v>32</v>
      </c>
      <c r="I162" s="16">
        <v>11</v>
      </c>
      <c r="J162" s="16">
        <v>20</v>
      </c>
      <c r="L162" s="16">
        <v>20</v>
      </c>
      <c r="M162" s="16">
        <v>12</v>
      </c>
      <c r="AB162" s="110">
        <f t="shared" si="11"/>
        <v>0</v>
      </c>
      <c r="AC162" s="110">
        <f t="shared" si="12"/>
        <v>0</v>
      </c>
      <c r="AK162" s="26"/>
      <c r="AL162" s="26"/>
      <c r="AM162" s="26"/>
      <c r="AN162" s="26"/>
    </row>
    <row r="163" spans="1:40" ht="12.75">
      <c r="A163" s="129" t="s">
        <v>1005</v>
      </c>
      <c r="B163" s="104" t="s">
        <v>209</v>
      </c>
      <c r="D163" s="51">
        <f t="shared" si="9"/>
        <v>34</v>
      </c>
      <c r="E163" s="26">
        <f t="shared" si="10"/>
        <v>1</v>
      </c>
      <c r="X163" s="26">
        <v>34</v>
      </c>
      <c r="AB163" s="110">
        <f t="shared" si="11"/>
        <v>0</v>
      </c>
      <c r="AC163" s="110">
        <f t="shared" si="12"/>
        <v>0</v>
      </c>
      <c r="AK163" s="26"/>
      <c r="AL163" s="26"/>
      <c r="AM163" s="26"/>
      <c r="AN163" s="26"/>
    </row>
    <row r="164" spans="1:40" ht="12.75">
      <c r="A164" s="17" t="s">
        <v>65</v>
      </c>
      <c r="B164" s="26" t="s">
        <v>34</v>
      </c>
      <c r="D164" s="51">
        <f t="shared" si="9"/>
        <v>8</v>
      </c>
      <c r="E164" s="26">
        <f t="shared" si="10"/>
        <v>1</v>
      </c>
      <c r="G164" s="16">
        <v>8</v>
      </c>
      <c r="AB164" s="110">
        <f t="shared" si="11"/>
        <v>0</v>
      </c>
      <c r="AC164" s="110">
        <f t="shared" si="12"/>
        <v>1</v>
      </c>
      <c r="AK164" s="26"/>
      <c r="AL164" s="26"/>
      <c r="AM164" s="26"/>
      <c r="AN164" s="26"/>
    </row>
    <row r="165" spans="1:40" ht="12.75">
      <c r="A165" s="11" t="s">
        <v>267</v>
      </c>
      <c r="B165" s="12" t="s">
        <v>30</v>
      </c>
      <c r="C165" s="5" t="s">
        <v>822</v>
      </c>
      <c r="D165" s="51">
        <f t="shared" si="9"/>
        <v>10</v>
      </c>
      <c r="E165" s="26">
        <f t="shared" si="10"/>
        <v>3</v>
      </c>
      <c r="G165" s="26"/>
      <c r="L165" s="16">
        <v>18</v>
      </c>
      <c r="M165" s="10">
        <v>2</v>
      </c>
      <c r="N165" s="35">
        <v>10</v>
      </c>
      <c r="AB165" s="110">
        <f t="shared" si="11"/>
        <v>1</v>
      </c>
      <c r="AC165" s="110">
        <f t="shared" si="12"/>
        <v>2</v>
      </c>
      <c r="AK165" s="26"/>
      <c r="AL165" s="26"/>
      <c r="AM165" s="26"/>
      <c r="AN165" s="26"/>
    </row>
    <row r="166" spans="1:40" ht="12.75">
      <c r="A166" s="43" t="s">
        <v>390</v>
      </c>
      <c r="B166" s="46" t="s">
        <v>30</v>
      </c>
      <c r="D166" s="51">
        <f t="shared" si="9"/>
        <v>13</v>
      </c>
      <c r="E166" s="26">
        <f t="shared" si="10"/>
        <v>1</v>
      </c>
      <c r="G166" s="26"/>
      <c r="O166" s="45">
        <v>13</v>
      </c>
      <c r="AB166" s="110">
        <f t="shared" si="11"/>
        <v>0</v>
      </c>
      <c r="AC166" s="110">
        <f t="shared" si="12"/>
        <v>0</v>
      </c>
      <c r="AK166" s="26"/>
      <c r="AL166" s="26"/>
      <c r="AM166" s="26"/>
      <c r="AN166" s="26"/>
    </row>
    <row r="167" spans="1:40" ht="12.75">
      <c r="A167" s="17" t="s">
        <v>129</v>
      </c>
      <c r="B167" s="26" t="s">
        <v>30</v>
      </c>
      <c r="D167" s="51">
        <f t="shared" si="9"/>
        <v>32.5</v>
      </c>
      <c r="E167" s="26">
        <f t="shared" si="10"/>
        <v>2</v>
      </c>
      <c r="G167" s="26"/>
      <c r="I167" s="16">
        <v>31</v>
      </c>
      <c r="N167" s="35">
        <v>34</v>
      </c>
      <c r="AB167" s="110">
        <f t="shared" si="11"/>
        <v>0</v>
      </c>
      <c r="AC167" s="110">
        <f t="shared" si="12"/>
        <v>0</v>
      </c>
      <c r="AK167" s="26"/>
      <c r="AL167" s="26"/>
      <c r="AM167" s="26"/>
      <c r="AN167" s="26"/>
    </row>
    <row r="168" spans="1:29" ht="12.75">
      <c r="A168" s="17" t="s">
        <v>164</v>
      </c>
      <c r="B168" s="26" t="s">
        <v>20</v>
      </c>
      <c r="D168" s="51">
        <f t="shared" si="9"/>
        <v>23.25</v>
      </c>
      <c r="E168" s="26">
        <f t="shared" si="10"/>
        <v>4</v>
      </c>
      <c r="G168" s="26"/>
      <c r="J168" s="16">
        <v>17</v>
      </c>
      <c r="K168" s="16">
        <v>11</v>
      </c>
      <c r="L168" s="16">
        <v>33</v>
      </c>
      <c r="M168" s="16">
        <v>32</v>
      </c>
      <c r="AB168" s="110">
        <f t="shared" si="11"/>
        <v>0</v>
      </c>
      <c r="AC168" s="110">
        <f t="shared" si="12"/>
        <v>0</v>
      </c>
    </row>
    <row r="169" spans="1:40" ht="12.75">
      <c r="A169" s="17" t="s">
        <v>135</v>
      </c>
      <c r="B169" s="26" t="s">
        <v>14</v>
      </c>
      <c r="D169" s="51">
        <f t="shared" si="9"/>
        <v>37</v>
      </c>
      <c r="E169" s="26">
        <f t="shared" si="10"/>
        <v>1</v>
      </c>
      <c r="G169" s="26"/>
      <c r="I169" s="16">
        <v>37</v>
      </c>
      <c r="AB169" s="110">
        <f t="shared" si="11"/>
        <v>0</v>
      </c>
      <c r="AC169" s="110">
        <f t="shared" si="12"/>
        <v>0</v>
      </c>
      <c r="AK169" s="26"/>
      <c r="AL169" s="26"/>
      <c r="AM169" s="26"/>
      <c r="AN169" s="26"/>
    </row>
    <row r="170" spans="1:40" ht="12.75">
      <c r="A170" s="23" t="s">
        <v>405</v>
      </c>
      <c r="B170" s="45" t="s">
        <v>36</v>
      </c>
      <c r="D170" s="51">
        <f t="shared" si="9"/>
        <v>51</v>
      </c>
      <c r="E170" s="26">
        <f t="shared" si="10"/>
        <v>1</v>
      </c>
      <c r="G170" s="26"/>
      <c r="O170" s="45">
        <v>51</v>
      </c>
      <c r="AB170" s="110">
        <f t="shared" si="11"/>
        <v>0</v>
      </c>
      <c r="AC170" s="110">
        <f t="shared" si="12"/>
        <v>0</v>
      </c>
      <c r="AK170" s="26"/>
      <c r="AL170" s="26"/>
      <c r="AM170" s="26"/>
      <c r="AN170" s="26"/>
    </row>
    <row r="171" spans="1:40" ht="12.75">
      <c r="A171" s="95" t="s">
        <v>928</v>
      </c>
      <c r="B171" s="56" t="s">
        <v>18</v>
      </c>
      <c r="D171" s="51">
        <f t="shared" si="9"/>
        <v>46</v>
      </c>
      <c r="E171" s="26">
        <f t="shared" si="10"/>
        <v>1</v>
      </c>
      <c r="G171" s="26"/>
      <c r="R171" s="35">
        <v>46</v>
      </c>
      <c r="AB171" s="110">
        <f t="shared" si="11"/>
        <v>0</v>
      </c>
      <c r="AC171" s="110">
        <f t="shared" si="12"/>
        <v>0</v>
      </c>
      <c r="AK171" s="26"/>
      <c r="AL171" s="26"/>
      <c r="AM171" s="26"/>
      <c r="AN171" s="26"/>
    </row>
    <row r="172" spans="1:40" ht="12.75">
      <c r="A172" s="17" t="s">
        <v>218</v>
      </c>
      <c r="B172" s="26" t="s">
        <v>16</v>
      </c>
      <c r="D172" s="51">
        <f t="shared" si="9"/>
        <v>33</v>
      </c>
      <c r="E172" s="26">
        <f t="shared" si="10"/>
        <v>1</v>
      </c>
      <c r="G172" s="26"/>
      <c r="K172" s="16">
        <v>33</v>
      </c>
      <c r="AB172" s="110">
        <f t="shared" si="11"/>
        <v>0</v>
      </c>
      <c r="AC172" s="110">
        <f t="shared" si="12"/>
        <v>0</v>
      </c>
      <c r="AK172" s="26"/>
      <c r="AL172" s="26"/>
      <c r="AM172" s="26"/>
      <c r="AN172" s="26"/>
    </row>
    <row r="173" spans="1:40" ht="12.75">
      <c r="A173" t="s">
        <v>929</v>
      </c>
      <c r="B173" s="56" t="s">
        <v>36</v>
      </c>
      <c r="D173" s="51">
        <f t="shared" si="9"/>
        <v>60</v>
      </c>
      <c r="E173" s="26">
        <f t="shared" si="10"/>
        <v>2</v>
      </c>
      <c r="G173" s="26"/>
      <c r="V173" s="16">
        <v>49</v>
      </c>
      <c r="X173" s="26">
        <v>71</v>
      </c>
      <c r="AB173" s="110">
        <f t="shared" si="11"/>
        <v>0</v>
      </c>
      <c r="AC173" s="110">
        <f t="shared" si="12"/>
        <v>0</v>
      </c>
      <c r="AK173" s="26"/>
      <c r="AL173" s="26"/>
      <c r="AM173" s="26"/>
      <c r="AN173" s="26"/>
    </row>
    <row r="174" spans="1:40" ht="12.75">
      <c r="A174" s="23" t="s">
        <v>457</v>
      </c>
      <c r="B174" s="45" t="s">
        <v>36</v>
      </c>
      <c r="D174" s="51">
        <f t="shared" si="9"/>
        <v>51</v>
      </c>
      <c r="E174" s="26">
        <f t="shared" si="10"/>
        <v>4</v>
      </c>
      <c r="G174" s="26"/>
      <c r="P174" s="49">
        <v>34</v>
      </c>
      <c r="Q174" s="35">
        <v>53</v>
      </c>
      <c r="S174" s="56">
        <v>71</v>
      </c>
      <c r="U174" s="16">
        <v>46</v>
      </c>
      <c r="AB174" s="110">
        <f t="shared" si="11"/>
        <v>0</v>
      </c>
      <c r="AC174" s="110">
        <f t="shared" si="12"/>
        <v>0</v>
      </c>
      <c r="AK174" s="26"/>
      <c r="AL174" s="26"/>
      <c r="AM174" s="26"/>
      <c r="AN174" s="26"/>
    </row>
    <row r="175" spans="1:29" ht="12.75">
      <c r="A175" s="17" t="s">
        <v>168</v>
      </c>
      <c r="B175" s="26" t="s">
        <v>30</v>
      </c>
      <c r="D175" s="51">
        <f t="shared" si="9"/>
        <v>44.333333333333336</v>
      </c>
      <c r="E175" s="26">
        <f t="shared" si="10"/>
        <v>3</v>
      </c>
      <c r="G175" s="26"/>
      <c r="J175" s="16">
        <v>25</v>
      </c>
      <c r="Q175" s="35">
        <v>35</v>
      </c>
      <c r="T175" s="56">
        <v>73</v>
      </c>
      <c r="AB175" s="110">
        <f t="shared" si="11"/>
        <v>0</v>
      </c>
      <c r="AC175" s="110">
        <f t="shared" si="12"/>
        <v>0</v>
      </c>
    </row>
    <row r="176" spans="1:40" ht="12.75">
      <c r="A176" s="48" t="s">
        <v>546</v>
      </c>
      <c r="B176" s="56" t="s">
        <v>16</v>
      </c>
      <c r="D176" s="51">
        <f t="shared" si="9"/>
        <v>31</v>
      </c>
      <c r="E176" s="26">
        <f t="shared" si="10"/>
        <v>1</v>
      </c>
      <c r="G176" s="26"/>
      <c r="R176" s="35">
        <v>31</v>
      </c>
      <c r="AB176" s="110">
        <f t="shared" si="11"/>
        <v>0</v>
      </c>
      <c r="AC176" s="110">
        <f t="shared" si="12"/>
        <v>0</v>
      </c>
      <c r="AK176" s="26"/>
      <c r="AL176" s="26"/>
      <c r="AM176" s="26"/>
      <c r="AN176" s="26"/>
    </row>
    <row r="177" spans="1:40" ht="12.75">
      <c r="A177" s="17" t="s">
        <v>228</v>
      </c>
      <c r="B177" s="26" t="s">
        <v>209</v>
      </c>
      <c r="D177" s="51">
        <f t="shared" si="9"/>
        <v>57</v>
      </c>
      <c r="E177" s="26">
        <f t="shared" si="10"/>
        <v>2</v>
      </c>
      <c r="G177" s="26"/>
      <c r="K177" s="16">
        <v>46</v>
      </c>
      <c r="M177" s="16">
        <v>68</v>
      </c>
      <c r="AB177" s="110">
        <f t="shared" si="11"/>
        <v>0</v>
      </c>
      <c r="AC177" s="110">
        <f t="shared" si="12"/>
        <v>0</v>
      </c>
      <c r="AK177" s="26"/>
      <c r="AL177" s="26"/>
      <c r="AM177" s="26"/>
      <c r="AN177" s="26"/>
    </row>
    <row r="178" spans="1:40" ht="12.75">
      <c r="A178" t="s">
        <v>809</v>
      </c>
      <c r="B178" s="16" t="s">
        <v>34</v>
      </c>
      <c r="D178" s="51">
        <f t="shared" si="9"/>
        <v>36.333333333333336</v>
      </c>
      <c r="E178" s="26">
        <f t="shared" si="10"/>
        <v>3</v>
      </c>
      <c r="G178" s="26"/>
      <c r="V178" s="16">
        <v>64</v>
      </c>
      <c r="W178" s="26">
        <v>20</v>
      </c>
      <c r="X178" s="26">
        <v>25</v>
      </c>
      <c r="AB178" s="110">
        <f t="shared" si="11"/>
        <v>0</v>
      </c>
      <c r="AC178" s="110">
        <f t="shared" si="12"/>
        <v>0</v>
      </c>
      <c r="AK178" s="26"/>
      <c r="AL178" s="26"/>
      <c r="AM178" s="26"/>
      <c r="AN178" s="26"/>
    </row>
    <row r="179" spans="1:40" ht="12.75">
      <c r="A179" s="17" t="s">
        <v>95</v>
      </c>
      <c r="B179" s="26" t="s">
        <v>30</v>
      </c>
      <c r="D179" s="51">
        <f t="shared" si="9"/>
        <v>17</v>
      </c>
      <c r="E179" s="26">
        <f t="shared" si="10"/>
        <v>1</v>
      </c>
      <c r="G179" s="26"/>
      <c r="H179" s="16">
        <v>17</v>
      </c>
      <c r="AB179" s="110">
        <f t="shared" si="11"/>
        <v>0</v>
      </c>
      <c r="AC179" s="110">
        <f t="shared" si="12"/>
        <v>0</v>
      </c>
      <c r="AK179" s="26"/>
      <c r="AL179" s="26"/>
      <c r="AM179" s="26"/>
      <c r="AN179" s="26"/>
    </row>
    <row r="180" spans="1:40" ht="12.75">
      <c r="A180" t="s">
        <v>751</v>
      </c>
      <c r="B180" s="16" t="s">
        <v>23</v>
      </c>
      <c r="D180" s="51">
        <f t="shared" si="9"/>
        <v>35</v>
      </c>
      <c r="E180" s="26">
        <f t="shared" si="10"/>
        <v>2</v>
      </c>
      <c r="G180" s="26"/>
      <c r="U180" s="16">
        <v>35</v>
      </c>
      <c r="W180" s="26">
        <v>35</v>
      </c>
      <c r="AB180" s="110">
        <f t="shared" si="11"/>
        <v>0</v>
      </c>
      <c r="AC180" s="110">
        <f t="shared" si="12"/>
        <v>0</v>
      </c>
      <c r="AJ180" s="25"/>
      <c r="AK180" s="56"/>
      <c r="AL180" s="26"/>
      <c r="AM180" s="26"/>
      <c r="AN180" s="26"/>
    </row>
    <row r="181" spans="1:40" ht="12.75">
      <c r="A181" t="s">
        <v>804</v>
      </c>
      <c r="B181" s="56" t="s">
        <v>38</v>
      </c>
      <c r="D181" s="51">
        <f t="shared" si="9"/>
        <v>54</v>
      </c>
      <c r="E181" s="26">
        <f t="shared" si="10"/>
        <v>1</v>
      </c>
      <c r="G181" s="26"/>
      <c r="V181" s="16">
        <v>54</v>
      </c>
      <c r="AB181" s="110">
        <f t="shared" si="11"/>
        <v>0</v>
      </c>
      <c r="AC181" s="110">
        <f t="shared" si="12"/>
        <v>0</v>
      </c>
      <c r="AK181" s="26"/>
      <c r="AL181" s="26"/>
      <c r="AM181" s="26"/>
      <c r="AN181" s="26"/>
    </row>
    <row r="182" spans="1:40" ht="12.75">
      <c r="A182" s="23" t="s">
        <v>458</v>
      </c>
      <c r="B182" s="45" t="s">
        <v>30</v>
      </c>
      <c r="D182" s="51">
        <f t="shared" si="9"/>
        <v>29</v>
      </c>
      <c r="E182" s="26">
        <f t="shared" si="10"/>
        <v>1</v>
      </c>
      <c r="G182" s="26"/>
      <c r="P182" s="49">
        <v>29</v>
      </c>
      <c r="AB182" s="110">
        <f t="shared" si="11"/>
        <v>0</v>
      </c>
      <c r="AC182" s="110">
        <f t="shared" si="12"/>
        <v>0</v>
      </c>
      <c r="AK182" s="26"/>
      <c r="AL182" s="26"/>
      <c r="AM182" s="26"/>
      <c r="AN182" s="26"/>
    </row>
    <row r="183" spans="1:40" ht="12.75">
      <c r="A183" s="17" t="s">
        <v>335</v>
      </c>
      <c r="B183" s="26" t="s">
        <v>34</v>
      </c>
      <c r="D183" s="51">
        <f t="shared" si="9"/>
        <v>69</v>
      </c>
      <c r="E183" s="26">
        <f t="shared" si="10"/>
        <v>1</v>
      </c>
      <c r="G183" s="26"/>
      <c r="M183" s="16">
        <v>69</v>
      </c>
      <c r="AB183" s="110">
        <f t="shared" si="11"/>
        <v>0</v>
      </c>
      <c r="AC183" s="110">
        <f t="shared" si="12"/>
        <v>0</v>
      </c>
      <c r="AD183" s="67"/>
      <c r="AK183" s="26"/>
      <c r="AL183" s="26"/>
      <c r="AM183" s="26"/>
      <c r="AN183" s="26"/>
    </row>
    <row r="184" spans="1:40" ht="12.75">
      <c r="A184" s="28" t="s">
        <v>133</v>
      </c>
      <c r="B184" s="26" t="s">
        <v>122</v>
      </c>
      <c r="D184" s="51">
        <f t="shared" si="9"/>
        <v>44.333333333333336</v>
      </c>
      <c r="E184" s="26">
        <f t="shared" si="10"/>
        <v>3</v>
      </c>
      <c r="G184" s="26"/>
      <c r="I184" s="16">
        <v>35</v>
      </c>
      <c r="K184" s="16">
        <v>52</v>
      </c>
      <c r="N184" s="35">
        <v>46</v>
      </c>
      <c r="AB184" s="110">
        <f t="shared" si="11"/>
        <v>0</v>
      </c>
      <c r="AC184" s="110">
        <f t="shared" si="12"/>
        <v>0</v>
      </c>
      <c r="AD184" s="67"/>
      <c r="AK184" s="26"/>
      <c r="AL184" s="26"/>
      <c r="AM184" s="26"/>
      <c r="AN184" s="26"/>
    </row>
    <row r="185" spans="1:40" ht="12.75">
      <c r="A185" s="48" t="s">
        <v>541</v>
      </c>
      <c r="B185" s="56" t="s">
        <v>23</v>
      </c>
      <c r="D185" s="51">
        <f t="shared" si="9"/>
        <v>12.333333333333334</v>
      </c>
      <c r="E185" s="26">
        <f t="shared" si="10"/>
        <v>3</v>
      </c>
      <c r="G185" s="26"/>
      <c r="R185" s="35">
        <v>13</v>
      </c>
      <c r="S185" s="56">
        <v>18</v>
      </c>
      <c r="T185" s="56">
        <v>6</v>
      </c>
      <c r="AB185" s="110">
        <f t="shared" si="11"/>
        <v>0</v>
      </c>
      <c r="AC185" s="110">
        <f t="shared" si="12"/>
        <v>1</v>
      </c>
      <c r="AK185" s="26"/>
      <c r="AL185" s="26"/>
      <c r="AM185" s="26"/>
      <c r="AN185" s="26"/>
    </row>
    <row r="186" spans="1:40" ht="12.75">
      <c r="A186" s="17" t="s">
        <v>211</v>
      </c>
      <c r="B186" s="26" t="s">
        <v>20</v>
      </c>
      <c r="D186" s="51">
        <f t="shared" si="9"/>
        <v>30</v>
      </c>
      <c r="E186" s="26">
        <f t="shared" si="10"/>
        <v>2</v>
      </c>
      <c r="G186" s="26"/>
      <c r="K186" s="16">
        <v>23</v>
      </c>
      <c r="L186" s="16">
        <v>37</v>
      </c>
      <c r="AB186" s="110">
        <f t="shared" si="11"/>
        <v>0</v>
      </c>
      <c r="AC186" s="110">
        <f t="shared" si="12"/>
        <v>0</v>
      </c>
      <c r="AK186" s="26"/>
      <c r="AL186" s="26"/>
      <c r="AM186" s="26"/>
      <c r="AN186" s="26"/>
    </row>
    <row r="187" spans="1:40" ht="12.75">
      <c r="A187" t="s">
        <v>936</v>
      </c>
      <c r="B187" s="104" t="s">
        <v>34</v>
      </c>
      <c r="D187" s="51">
        <f t="shared" si="9"/>
        <v>21</v>
      </c>
      <c r="E187" s="26">
        <f t="shared" si="10"/>
        <v>2</v>
      </c>
      <c r="F187" s="46"/>
      <c r="W187" s="27">
        <v>21</v>
      </c>
      <c r="X187" s="26">
        <v>21</v>
      </c>
      <c r="AB187" s="110">
        <f t="shared" si="11"/>
        <v>0</v>
      </c>
      <c r="AC187" s="110">
        <f t="shared" si="12"/>
        <v>0</v>
      </c>
      <c r="AK187" s="26"/>
      <c r="AL187" s="26"/>
      <c r="AM187" s="26"/>
      <c r="AN187" s="26"/>
    </row>
    <row r="188" spans="1:40" ht="12.75">
      <c r="A188" s="17" t="s">
        <v>134</v>
      </c>
      <c r="B188" s="26" t="s">
        <v>30</v>
      </c>
      <c r="D188" s="51">
        <f t="shared" si="9"/>
        <v>36</v>
      </c>
      <c r="E188" s="26">
        <f t="shared" si="10"/>
        <v>1</v>
      </c>
      <c r="G188" s="26"/>
      <c r="I188" s="16">
        <v>36</v>
      </c>
      <c r="AB188" s="110">
        <f t="shared" si="11"/>
        <v>0</v>
      </c>
      <c r="AC188" s="110">
        <f t="shared" si="12"/>
        <v>0</v>
      </c>
      <c r="AK188" s="26"/>
      <c r="AL188" s="26"/>
      <c r="AM188" s="26"/>
      <c r="AN188" s="26"/>
    </row>
    <row r="189" spans="1:40" ht="12.75">
      <c r="A189" s="17" t="s">
        <v>72</v>
      </c>
      <c r="B189" s="26" t="s">
        <v>34</v>
      </c>
      <c r="D189" s="51">
        <f t="shared" si="9"/>
        <v>16</v>
      </c>
      <c r="E189" s="26">
        <f t="shared" si="10"/>
        <v>1</v>
      </c>
      <c r="G189" s="16">
        <v>16</v>
      </c>
      <c r="AB189" s="110">
        <f t="shared" si="11"/>
        <v>0</v>
      </c>
      <c r="AC189" s="110">
        <f t="shared" si="12"/>
        <v>0</v>
      </c>
      <c r="AK189" s="26"/>
      <c r="AL189" s="26"/>
      <c r="AM189" s="26"/>
      <c r="AN189" s="26"/>
    </row>
    <row r="190" spans="1:29" ht="12.75">
      <c r="A190" s="8" t="s">
        <v>113</v>
      </c>
      <c r="B190" s="9" t="s">
        <v>18</v>
      </c>
      <c r="C190" s="5" t="s">
        <v>822</v>
      </c>
      <c r="D190" s="51">
        <f t="shared" si="9"/>
        <v>14.4</v>
      </c>
      <c r="E190" s="26">
        <f t="shared" si="10"/>
        <v>5</v>
      </c>
      <c r="G190" s="26"/>
      <c r="I190" s="16">
        <v>4</v>
      </c>
      <c r="J190" s="16">
        <v>7</v>
      </c>
      <c r="K190" s="16">
        <v>29</v>
      </c>
      <c r="M190" s="16">
        <v>31</v>
      </c>
      <c r="N190" s="7">
        <v>1</v>
      </c>
      <c r="AB190" s="110">
        <f t="shared" si="11"/>
        <v>2</v>
      </c>
      <c r="AC190" s="110">
        <f t="shared" si="12"/>
        <v>3</v>
      </c>
    </row>
    <row r="191" spans="1:40" ht="12.75">
      <c r="A191" s="129" t="s">
        <v>1007</v>
      </c>
      <c r="B191" s="104" t="s">
        <v>40</v>
      </c>
      <c r="D191" s="51">
        <f t="shared" si="9"/>
        <v>36</v>
      </c>
      <c r="E191" s="26">
        <f t="shared" si="10"/>
        <v>1</v>
      </c>
      <c r="X191" s="26">
        <v>36</v>
      </c>
      <c r="AB191" s="110">
        <f t="shared" si="11"/>
        <v>0</v>
      </c>
      <c r="AC191" s="110">
        <f t="shared" si="12"/>
        <v>0</v>
      </c>
      <c r="AK191" s="26"/>
      <c r="AL191" s="26"/>
      <c r="AM191" s="26"/>
      <c r="AN191" s="26"/>
    </row>
    <row r="192" spans="1:40" ht="12.75">
      <c r="A192" t="s">
        <v>814</v>
      </c>
      <c r="B192" s="16" t="s">
        <v>395</v>
      </c>
      <c r="D192" s="51">
        <f t="shared" si="9"/>
        <v>77</v>
      </c>
      <c r="E192" s="26">
        <f t="shared" si="10"/>
        <v>2</v>
      </c>
      <c r="G192" s="26"/>
      <c r="U192" s="16">
        <v>81</v>
      </c>
      <c r="V192" s="16">
        <v>73</v>
      </c>
      <c r="AB192" s="110">
        <f t="shared" si="11"/>
        <v>0</v>
      </c>
      <c r="AC192" s="110">
        <f t="shared" si="12"/>
        <v>0</v>
      </c>
      <c r="AK192" s="26"/>
      <c r="AL192" s="26"/>
      <c r="AM192" s="26"/>
      <c r="AN192" s="26"/>
    </row>
    <row r="193" spans="1:29" ht="12.75">
      <c r="A193" s="17" t="s">
        <v>204</v>
      </c>
      <c r="B193" s="26" t="s">
        <v>16</v>
      </c>
      <c r="D193" s="51">
        <f t="shared" si="9"/>
        <v>26.666666666666668</v>
      </c>
      <c r="E193" s="26">
        <f t="shared" si="10"/>
        <v>3</v>
      </c>
      <c r="G193" s="26"/>
      <c r="K193" s="16">
        <v>14</v>
      </c>
      <c r="L193" s="16">
        <v>21</v>
      </c>
      <c r="M193" s="16">
        <v>45</v>
      </c>
      <c r="AB193" s="110">
        <f t="shared" si="11"/>
        <v>0</v>
      </c>
      <c r="AC193" s="110">
        <f t="shared" si="12"/>
        <v>0</v>
      </c>
    </row>
    <row r="194" spans="1:40" ht="12.75">
      <c r="A194" t="s">
        <v>801</v>
      </c>
      <c r="B194" s="16" t="s">
        <v>62</v>
      </c>
      <c r="D194" s="51">
        <f t="shared" si="9"/>
        <v>29</v>
      </c>
      <c r="E194" s="26">
        <f t="shared" si="10"/>
        <v>2</v>
      </c>
      <c r="G194" s="26"/>
      <c r="V194" s="16">
        <v>40</v>
      </c>
      <c r="W194" s="26">
        <v>18</v>
      </c>
      <c r="AB194" s="110">
        <f t="shared" si="11"/>
        <v>0</v>
      </c>
      <c r="AC194" s="110">
        <f t="shared" si="12"/>
        <v>0</v>
      </c>
      <c r="AK194" s="26"/>
      <c r="AL194" s="26"/>
      <c r="AM194" s="26"/>
      <c r="AN194" s="26"/>
    </row>
    <row r="195" spans="1:40" ht="12.75">
      <c r="A195" s="17" t="s">
        <v>212</v>
      </c>
      <c r="B195" s="26" t="s">
        <v>38</v>
      </c>
      <c r="D195" s="51">
        <f t="shared" si="9"/>
        <v>24</v>
      </c>
      <c r="E195" s="26">
        <f t="shared" si="10"/>
        <v>1</v>
      </c>
      <c r="G195" s="26"/>
      <c r="K195" s="16">
        <v>24</v>
      </c>
      <c r="AB195" s="110">
        <f t="shared" si="11"/>
        <v>0</v>
      </c>
      <c r="AC195" s="110">
        <f t="shared" si="12"/>
        <v>0</v>
      </c>
      <c r="AK195" s="26"/>
      <c r="AL195" s="26"/>
      <c r="AM195" s="26"/>
      <c r="AN195" s="26"/>
    </row>
    <row r="196" spans="1:40" ht="12.75">
      <c r="A196" s="48" t="s">
        <v>567</v>
      </c>
      <c r="B196" s="56" t="s">
        <v>27</v>
      </c>
      <c r="D196" s="51">
        <f aca="true" t="shared" si="13" ref="D196:D259">SUM(F196:Z196)/E196</f>
        <v>66</v>
      </c>
      <c r="E196" s="26">
        <f aca="true" t="shared" si="14" ref="E196:E259">COUNTA(F196:Z196)</f>
        <v>1</v>
      </c>
      <c r="G196" s="26"/>
      <c r="R196" s="35">
        <v>66</v>
      </c>
      <c r="AB196" s="110">
        <f aca="true" t="shared" si="15" ref="AB196:AB259">COUNTIF(F196:AA196,"&lt;6")</f>
        <v>0</v>
      </c>
      <c r="AC196" s="110">
        <f aca="true" t="shared" si="16" ref="AC196:AC259">COUNTIF(F196:AA196,"&lt;11")</f>
        <v>0</v>
      </c>
      <c r="AK196" s="26"/>
      <c r="AL196" s="26"/>
      <c r="AM196" s="26"/>
      <c r="AN196" s="26"/>
    </row>
    <row r="197" spans="1:40" ht="12.75">
      <c r="A197" s="48" t="s">
        <v>549</v>
      </c>
      <c r="B197" s="56" t="s">
        <v>62</v>
      </c>
      <c r="D197" s="51">
        <f t="shared" si="13"/>
        <v>48.333333333333336</v>
      </c>
      <c r="E197" s="26">
        <f t="shared" si="14"/>
        <v>6</v>
      </c>
      <c r="G197" s="26"/>
      <c r="R197" s="35">
        <v>39</v>
      </c>
      <c r="S197" s="56">
        <v>36</v>
      </c>
      <c r="U197" s="16">
        <v>29</v>
      </c>
      <c r="V197" s="16">
        <v>61</v>
      </c>
      <c r="W197" s="26">
        <v>51</v>
      </c>
      <c r="X197" s="26">
        <v>74</v>
      </c>
      <c r="AB197" s="110">
        <f t="shared" si="15"/>
        <v>0</v>
      </c>
      <c r="AC197" s="110">
        <f t="shared" si="16"/>
        <v>0</v>
      </c>
      <c r="AK197" s="26"/>
      <c r="AL197" s="26"/>
      <c r="AM197" s="26"/>
      <c r="AN197" s="26"/>
    </row>
    <row r="198" spans="1:29" ht="12.75">
      <c r="A198" s="17" t="s">
        <v>215</v>
      </c>
      <c r="B198" s="26" t="s">
        <v>122</v>
      </c>
      <c r="D198" s="51">
        <f t="shared" si="13"/>
        <v>38.666666666666664</v>
      </c>
      <c r="E198" s="26">
        <f t="shared" si="14"/>
        <v>3</v>
      </c>
      <c r="G198" s="26"/>
      <c r="K198" s="16">
        <v>27</v>
      </c>
      <c r="M198" s="16">
        <v>62</v>
      </c>
      <c r="O198" s="45">
        <v>27</v>
      </c>
      <c r="AB198" s="110">
        <f t="shared" si="15"/>
        <v>0</v>
      </c>
      <c r="AC198" s="110">
        <f t="shared" si="16"/>
        <v>0</v>
      </c>
    </row>
    <row r="199" spans="1:29" ht="12.75">
      <c r="A199" s="17" t="s">
        <v>173</v>
      </c>
      <c r="B199" s="26" t="s">
        <v>38</v>
      </c>
      <c r="D199" s="51">
        <f t="shared" si="13"/>
        <v>34</v>
      </c>
      <c r="E199" s="26">
        <f t="shared" si="14"/>
        <v>1</v>
      </c>
      <c r="G199" s="26"/>
      <c r="J199" s="16">
        <v>34</v>
      </c>
      <c r="AB199" s="110">
        <f t="shared" si="15"/>
        <v>0</v>
      </c>
      <c r="AC199" s="110">
        <f t="shared" si="16"/>
        <v>0</v>
      </c>
    </row>
    <row r="200" spans="1:40" ht="12.75">
      <c r="A200" s="17" t="s">
        <v>162</v>
      </c>
      <c r="B200" s="26" t="s">
        <v>20</v>
      </c>
      <c r="D200" s="51">
        <f t="shared" si="13"/>
        <v>14</v>
      </c>
      <c r="E200" s="26">
        <f t="shared" si="14"/>
        <v>1</v>
      </c>
      <c r="G200" s="26"/>
      <c r="J200" s="16">
        <v>14</v>
      </c>
      <c r="AB200" s="110">
        <f t="shared" si="15"/>
        <v>0</v>
      </c>
      <c r="AC200" s="110">
        <f t="shared" si="16"/>
        <v>0</v>
      </c>
      <c r="AK200" s="26"/>
      <c r="AL200" s="26"/>
      <c r="AM200" s="26"/>
      <c r="AN200" s="26"/>
    </row>
    <row r="201" spans="1:40" ht="12.75">
      <c r="A201" s="17" t="s">
        <v>519</v>
      </c>
      <c r="B201" s="26" t="s">
        <v>40</v>
      </c>
      <c r="D201" s="51">
        <f t="shared" si="13"/>
        <v>79</v>
      </c>
      <c r="E201" s="26">
        <f t="shared" si="14"/>
        <v>1</v>
      </c>
      <c r="G201" s="26"/>
      <c r="Q201" s="35">
        <v>79</v>
      </c>
      <c r="AB201" s="110">
        <f t="shared" si="15"/>
        <v>0</v>
      </c>
      <c r="AC201" s="110">
        <f t="shared" si="16"/>
        <v>0</v>
      </c>
      <c r="AK201" s="26"/>
      <c r="AL201" s="26"/>
      <c r="AM201" s="26"/>
      <c r="AN201" s="26"/>
    </row>
    <row r="202" spans="1:29" ht="12.75">
      <c r="A202" s="98" t="s">
        <v>947</v>
      </c>
      <c r="B202" s="104" t="s">
        <v>40</v>
      </c>
      <c r="D202" s="51">
        <f t="shared" si="13"/>
        <v>70</v>
      </c>
      <c r="E202" s="26">
        <f t="shared" si="14"/>
        <v>1</v>
      </c>
      <c r="F202" s="45"/>
      <c r="W202" s="27">
        <v>70</v>
      </c>
      <c r="AB202" s="110">
        <f t="shared" si="15"/>
        <v>0</v>
      </c>
      <c r="AC202" s="110">
        <f t="shared" si="16"/>
        <v>0</v>
      </c>
    </row>
    <row r="203" spans="1:40" ht="12.75">
      <c r="A203" s="48" t="s">
        <v>562</v>
      </c>
      <c r="B203" s="56" t="s">
        <v>40</v>
      </c>
      <c r="D203" s="51">
        <f t="shared" si="13"/>
        <v>62</v>
      </c>
      <c r="E203" s="26">
        <f t="shared" si="14"/>
        <v>3</v>
      </c>
      <c r="G203" s="26"/>
      <c r="R203" s="35">
        <v>61</v>
      </c>
      <c r="S203" s="56">
        <v>74</v>
      </c>
      <c r="T203" s="56">
        <v>51</v>
      </c>
      <c r="AB203" s="110">
        <f t="shared" si="15"/>
        <v>0</v>
      </c>
      <c r="AC203" s="110">
        <f t="shared" si="16"/>
        <v>0</v>
      </c>
      <c r="AK203" s="26"/>
      <c r="AL203" s="26"/>
      <c r="AM203" s="26"/>
      <c r="AN203" s="26"/>
    </row>
    <row r="204" spans="1:29" ht="12.75">
      <c r="A204" s="98" t="s">
        <v>974</v>
      </c>
      <c r="B204" s="104" t="s">
        <v>16</v>
      </c>
      <c r="D204" s="51">
        <f t="shared" si="13"/>
        <v>48</v>
      </c>
      <c r="E204" s="26">
        <f t="shared" si="14"/>
        <v>1</v>
      </c>
      <c r="W204" s="27">
        <v>48</v>
      </c>
      <c r="AB204" s="110">
        <f t="shared" si="15"/>
        <v>0</v>
      </c>
      <c r="AC204" s="110">
        <f t="shared" si="16"/>
        <v>0</v>
      </c>
    </row>
    <row r="205" spans="1:40" ht="12.75">
      <c r="A205" t="s">
        <v>808</v>
      </c>
      <c r="B205" s="16" t="s">
        <v>310</v>
      </c>
      <c r="D205" s="51">
        <f t="shared" si="13"/>
        <v>57.666666666666664</v>
      </c>
      <c r="E205" s="26">
        <f t="shared" si="14"/>
        <v>3</v>
      </c>
      <c r="G205" s="26"/>
      <c r="V205" s="16">
        <v>63</v>
      </c>
      <c r="W205" s="26">
        <v>49</v>
      </c>
      <c r="X205" s="26">
        <v>61</v>
      </c>
      <c r="AB205" s="110">
        <f t="shared" si="15"/>
        <v>0</v>
      </c>
      <c r="AC205" s="110">
        <f t="shared" si="16"/>
        <v>0</v>
      </c>
      <c r="AK205" s="26"/>
      <c r="AL205" s="26"/>
      <c r="AM205" s="26"/>
      <c r="AN205" s="26"/>
    </row>
    <row r="206" spans="1:40" ht="12.75">
      <c r="A206" s="23" t="s">
        <v>459</v>
      </c>
      <c r="B206" s="45" t="s">
        <v>395</v>
      </c>
      <c r="D206" s="51">
        <f t="shared" si="13"/>
        <v>45</v>
      </c>
      <c r="E206" s="26">
        <f t="shared" si="14"/>
        <v>1</v>
      </c>
      <c r="G206" s="26"/>
      <c r="P206" s="49">
        <v>45</v>
      </c>
      <c r="AB206" s="110">
        <f t="shared" si="15"/>
        <v>0</v>
      </c>
      <c r="AC206" s="110">
        <f t="shared" si="16"/>
        <v>0</v>
      </c>
      <c r="AK206" s="26"/>
      <c r="AL206" s="26"/>
      <c r="AM206" s="26"/>
      <c r="AN206" s="26"/>
    </row>
    <row r="207" spans="1:40" ht="12.75">
      <c r="A207" s="48" t="s">
        <v>563</v>
      </c>
      <c r="B207" s="56" t="s">
        <v>395</v>
      </c>
      <c r="D207" s="51">
        <f t="shared" si="13"/>
        <v>62</v>
      </c>
      <c r="E207" s="26">
        <f t="shared" si="14"/>
        <v>1</v>
      </c>
      <c r="G207" s="26"/>
      <c r="R207" s="35">
        <v>62</v>
      </c>
      <c r="AB207" s="110">
        <f t="shared" si="15"/>
        <v>0</v>
      </c>
      <c r="AC207" s="110">
        <f t="shared" si="16"/>
        <v>0</v>
      </c>
      <c r="AK207" s="26"/>
      <c r="AL207" s="26"/>
      <c r="AM207" s="26"/>
      <c r="AN207" s="26"/>
    </row>
    <row r="208" spans="1:40" ht="12.75">
      <c r="A208" s="14" t="s">
        <v>170</v>
      </c>
      <c r="B208" s="15" t="s">
        <v>122</v>
      </c>
      <c r="C208" s="5" t="s">
        <v>822</v>
      </c>
      <c r="D208" s="51">
        <f t="shared" si="13"/>
        <v>24.75</v>
      </c>
      <c r="E208" s="26">
        <f t="shared" si="14"/>
        <v>4</v>
      </c>
      <c r="G208" s="26"/>
      <c r="J208" s="16">
        <v>28</v>
      </c>
      <c r="K208" s="16">
        <v>26</v>
      </c>
      <c r="M208" s="16">
        <v>42</v>
      </c>
      <c r="O208" s="13">
        <v>3</v>
      </c>
      <c r="AB208" s="110">
        <f t="shared" si="15"/>
        <v>1</v>
      </c>
      <c r="AC208" s="110">
        <f t="shared" si="16"/>
        <v>1</v>
      </c>
      <c r="AK208" s="26"/>
      <c r="AL208" s="26"/>
      <c r="AM208" s="26"/>
      <c r="AN208" s="26"/>
    </row>
    <row r="209" spans="1:40" ht="12.75">
      <c r="A209" s="129" t="s">
        <v>1036</v>
      </c>
      <c r="B209" s="16" t="s">
        <v>23</v>
      </c>
      <c r="D209" s="51">
        <f t="shared" si="13"/>
        <v>85</v>
      </c>
      <c r="E209" s="26">
        <f t="shared" si="14"/>
        <v>1</v>
      </c>
      <c r="X209" s="26">
        <v>85</v>
      </c>
      <c r="AB209" s="110">
        <f t="shared" si="15"/>
        <v>0</v>
      </c>
      <c r="AC209" s="110">
        <f t="shared" si="16"/>
        <v>0</v>
      </c>
      <c r="AK209" s="26"/>
      <c r="AL209" s="26"/>
      <c r="AM209" s="26"/>
      <c r="AN209" s="26"/>
    </row>
    <row r="210" spans="1:40" ht="12.75">
      <c r="A210" s="17" t="s">
        <v>37</v>
      </c>
      <c r="B210" s="26" t="s">
        <v>38</v>
      </c>
      <c r="D210" s="51">
        <f t="shared" si="13"/>
        <v>16</v>
      </c>
      <c r="E210" s="26">
        <f t="shared" si="14"/>
        <v>1</v>
      </c>
      <c r="F210" s="16">
        <v>16</v>
      </c>
      <c r="G210" s="26"/>
      <c r="AB210" s="110">
        <f t="shared" si="15"/>
        <v>0</v>
      </c>
      <c r="AC210" s="110">
        <f t="shared" si="16"/>
        <v>0</v>
      </c>
      <c r="AK210" s="26"/>
      <c r="AL210" s="26"/>
      <c r="AM210" s="26"/>
      <c r="AN210" s="26"/>
    </row>
    <row r="211" spans="1:40" ht="12.75">
      <c r="A211" s="17" t="s">
        <v>180</v>
      </c>
      <c r="B211" s="26" t="s">
        <v>34</v>
      </c>
      <c r="D211" s="51">
        <f t="shared" si="13"/>
        <v>45</v>
      </c>
      <c r="E211" s="26">
        <f t="shared" si="14"/>
        <v>1</v>
      </c>
      <c r="G211" s="26"/>
      <c r="J211" s="16">
        <v>45</v>
      </c>
      <c r="AB211" s="110">
        <f t="shared" si="15"/>
        <v>0</v>
      </c>
      <c r="AC211" s="110">
        <f t="shared" si="16"/>
        <v>0</v>
      </c>
      <c r="AK211" s="26"/>
      <c r="AL211" s="26"/>
      <c r="AM211" s="26"/>
      <c r="AN211" s="26"/>
    </row>
    <row r="212" spans="1:40" ht="12.75">
      <c r="A212" s="23" t="s">
        <v>411</v>
      </c>
      <c r="B212" s="45" t="s">
        <v>34</v>
      </c>
      <c r="D212" s="51">
        <f t="shared" si="13"/>
        <v>59</v>
      </c>
      <c r="E212" s="26">
        <f t="shared" si="14"/>
        <v>1</v>
      </c>
      <c r="G212" s="26"/>
      <c r="O212" s="45">
        <v>59</v>
      </c>
      <c r="AB212" s="110">
        <f t="shared" si="15"/>
        <v>0</v>
      </c>
      <c r="AC212" s="110">
        <f t="shared" si="16"/>
        <v>0</v>
      </c>
      <c r="AK212" s="26"/>
      <c r="AL212" s="26"/>
      <c r="AM212" s="26"/>
      <c r="AN212" s="26"/>
    </row>
    <row r="213" spans="1:40" ht="12.75">
      <c r="A213" s="129" t="s">
        <v>1009</v>
      </c>
      <c r="B213" s="104" t="s">
        <v>310</v>
      </c>
      <c r="D213" s="51">
        <f t="shared" si="13"/>
        <v>39</v>
      </c>
      <c r="E213" s="26">
        <f t="shared" si="14"/>
        <v>1</v>
      </c>
      <c r="X213" s="26">
        <v>39</v>
      </c>
      <c r="AB213" s="110">
        <f t="shared" si="15"/>
        <v>0</v>
      </c>
      <c r="AC213" s="110">
        <f t="shared" si="16"/>
        <v>0</v>
      </c>
      <c r="AK213" s="26"/>
      <c r="AL213" s="26"/>
      <c r="AM213" s="26"/>
      <c r="AN213" s="26"/>
    </row>
    <row r="214" spans="1:40" ht="12.75">
      <c r="A214" s="17" t="s">
        <v>44</v>
      </c>
      <c r="B214" s="26" t="s">
        <v>23</v>
      </c>
      <c r="D214" s="51">
        <f t="shared" si="13"/>
        <v>23</v>
      </c>
      <c r="E214" s="26">
        <f t="shared" si="14"/>
        <v>1</v>
      </c>
      <c r="F214" s="16">
        <v>23</v>
      </c>
      <c r="G214" s="26"/>
      <c r="AB214" s="110">
        <f t="shared" si="15"/>
        <v>0</v>
      </c>
      <c r="AC214" s="110">
        <f t="shared" si="16"/>
        <v>0</v>
      </c>
      <c r="AK214" s="26"/>
      <c r="AL214" s="26"/>
      <c r="AM214" s="26"/>
      <c r="AN214" s="26"/>
    </row>
    <row r="215" spans="1:40" ht="12.75">
      <c r="A215" s="17" t="s">
        <v>81</v>
      </c>
      <c r="B215" s="26" t="s">
        <v>34</v>
      </c>
      <c r="D215" s="51">
        <f t="shared" si="13"/>
        <v>28.666666666666668</v>
      </c>
      <c r="E215" s="26">
        <f t="shared" si="14"/>
        <v>3</v>
      </c>
      <c r="G215" s="16">
        <v>24</v>
      </c>
      <c r="H215" s="16">
        <v>34</v>
      </c>
      <c r="I215" s="16">
        <v>28</v>
      </c>
      <c r="AB215" s="110">
        <f t="shared" si="15"/>
        <v>0</v>
      </c>
      <c r="AC215" s="110">
        <f t="shared" si="16"/>
        <v>0</v>
      </c>
      <c r="AK215" s="26"/>
      <c r="AL215" s="26"/>
      <c r="AM215" s="26"/>
      <c r="AN215" s="26"/>
    </row>
    <row r="216" spans="1:40" ht="12.75">
      <c r="A216" s="98" t="s">
        <v>937</v>
      </c>
      <c r="B216" s="104" t="s">
        <v>310</v>
      </c>
      <c r="D216" s="51">
        <f t="shared" si="13"/>
        <v>19</v>
      </c>
      <c r="E216" s="26">
        <f t="shared" si="14"/>
        <v>2</v>
      </c>
      <c r="F216" s="35"/>
      <c r="W216" s="27">
        <v>22</v>
      </c>
      <c r="X216" s="26">
        <v>16</v>
      </c>
      <c r="AB216" s="110">
        <f t="shared" si="15"/>
        <v>0</v>
      </c>
      <c r="AC216" s="110">
        <f t="shared" si="16"/>
        <v>0</v>
      </c>
      <c r="AK216" s="26"/>
      <c r="AL216" s="26"/>
      <c r="AM216" s="26"/>
      <c r="AN216" s="26"/>
    </row>
    <row r="217" spans="1:40" ht="12.75">
      <c r="A217" s="17" t="s">
        <v>517</v>
      </c>
      <c r="B217" s="26" t="s">
        <v>504</v>
      </c>
      <c r="D217" s="51">
        <f t="shared" si="13"/>
        <v>74.66666666666667</v>
      </c>
      <c r="E217" s="26">
        <f t="shared" si="14"/>
        <v>3</v>
      </c>
      <c r="G217" s="26"/>
      <c r="Q217" s="35">
        <v>76</v>
      </c>
      <c r="S217" s="56">
        <v>58</v>
      </c>
      <c r="X217" s="26">
        <v>90</v>
      </c>
      <c r="AB217" s="110">
        <f t="shared" si="15"/>
        <v>0</v>
      </c>
      <c r="AC217" s="110">
        <f t="shared" si="16"/>
        <v>0</v>
      </c>
      <c r="AK217" s="26"/>
      <c r="AL217" s="26"/>
      <c r="AM217" s="26"/>
      <c r="AN217" s="26"/>
    </row>
    <row r="218" spans="1:40" ht="12.75">
      <c r="A218" s="129" t="s">
        <v>1056</v>
      </c>
      <c r="B218" s="104" t="s">
        <v>20</v>
      </c>
      <c r="D218" s="51">
        <f t="shared" si="13"/>
        <v>24</v>
      </c>
      <c r="E218" s="26">
        <f t="shared" si="14"/>
        <v>1</v>
      </c>
      <c r="F218" s="35"/>
      <c r="X218" s="26">
        <v>24</v>
      </c>
      <c r="AB218" s="110">
        <f t="shared" si="15"/>
        <v>0</v>
      </c>
      <c r="AC218" s="110">
        <f t="shared" si="16"/>
        <v>0</v>
      </c>
      <c r="AK218" s="26"/>
      <c r="AL218" s="26"/>
      <c r="AM218" s="26"/>
      <c r="AN218" s="26"/>
    </row>
    <row r="219" spans="1:40" ht="12.75">
      <c r="A219" s="17" t="s">
        <v>97</v>
      </c>
      <c r="B219" s="26" t="s">
        <v>20</v>
      </c>
      <c r="D219" s="51">
        <f t="shared" si="13"/>
        <v>20</v>
      </c>
      <c r="E219" s="26">
        <f t="shared" si="14"/>
        <v>1</v>
      </c>
      <c r="G219" s="26"/>
      <c r="H219" s="16">
        <v>20</v>
      </c>
      <c r="AB219" s="110">
        <f t="shared" si="15"/>
        <v>0</v>
      </c>
      <c r="AC219" s="110">
        <f t="shared" si="16"/>
        <v>0</v>
      </c>
      <c r="AK219" s="26"/>
      <c r="AL219" s="26"/>
      <c r="AM219" s="26"/>
      <c r="AN219" s="26"/>
    </row>
    <row r="220" spans="1:40" ht="12.75">
      <c r="A220" s="17" t="s">
        <v>177</v>
      </c>
      <c r="B220" s="26" t="s">
        <v>38</v>
      </c>
      <c r="D220" s="51">
        <f t="shared" si="13"/>
        <v>42</v>
      </c>
      <c r="E220" s="26">
        <f t="shared" si="14"/>
        <v>1</v>
      </c>
      <c r="G220" s="26"/>
      <c r="J220" s="16">
        <v>42</v>
      </c>
      <c r="AB220" s="110">
        <f t="shared" si="15"/>
        <v>0</v>
      </c>
      <c r="AC220" s="110">
        <f t="shared" si="16"/>
        <v>0</v>
      </c>
      <c r="AK220" s="26"/>
      <c r="AL220" s="26"/>
      <c r="AM220" s="26"/>
      <c r="AN220" s="26"/>
    </row>
    <row r="221" spans="1:40" ht="12.75">
      <c r="A221" s="28" t="s">
        <v>372</v>
      </c>
      <c r="B221" s="35" t="s">
        <v>16</v>
      </c>
      <c r="D221" s="51">
        <f t="shared" si="13"/>
        <v>48</v>
      </c>
      <c r="E221" s="26">
        <f t="shared" si="14"/>
        <v>1</v>
      </c>
      <c r="G221" s="26"/>
      <c r="N221" s="35">
        <v>48</v>
      </c>
      <c r="AB221" s="110">
        <f t="shared" si="15"/>
        <v>0</v>
      </c>
      <c r="AC221" s="110">
        <f t="shared" si="16"/>
        <v>0</v>
      </c>
      <c r="AJ221" s="25"/>
      <c r="AK221" s="56"/>
      <c r="AL221" s="26"/>
      <c r="AM221" s="26"/>
      <c r="AN221" s="26"/>
    </row>
    <row r="222" spans="1:40" ht="12.75">
      <c r="A222" s="23" t="s">
        <v>460</v>
      </c>
      <c r="B222" s="45" t="s">
        <v>64</v>
      </c>
      <c r="D222" s="51">
        <f t="shared" si="13"/>
        <v>67</v>
      </c>
      <c r="E222" s="26">
        <f t="shared" si="14"/>
        <v>1</v>
      </c>
      <c r="G222" s="26"/>
      <c r="P222" s="49">
        <v>67</v>
      </c>
      <c r="AB222" s="110">
        <f t="shared" si="15"/>
        <v>0</v>
      </c>
      <c r="AC222" s="110">
        <f t="shared" si="16"/>
        <v>0</v>
      </c>
      <c r="AK222" s="26"/>
      <c r="AL222" s="26"/>
      <c r="AM222" s="26"/>
      <c r="AN222" s="26"/>
    </row>
    <row r="223" spans="1:40" ht="12.75">
      <c r="A223" s="17" t="s">
        <v>26</v>
      </c>
      <c r="B223" s="26" t="s">
        <v>27</v>
      </c>
      <c r="D223" s="51">
        <f t="shared" si="13"/>
        <v>9</v>
      </c>
      <c r="E223" s="26">
        <f t="shared" si="14"/>
        <v>1</v>
      </c>
      <c r="F223" s="16">
        <v>9</v>
      </c>
      <c r="G223" s="26"/>
      <c r="AB223" s="110">
        <f t="shared" si="15"/>
        <v>0</v>
      </c>
      <c r="AC223" s="110">
        <f t="shared" si="16"/>
        <v>1</v>
      </c>
      <c r="AK223" s="26"/>
      <c r="AL223" s="26"/>
      <c r="AM223" s="26"/>
      <c r="AN223" s="26"/>
    </row>
    <row r="224" spans="1:40" ht="12.75">
      <c r="A224" s="48" t="s">
        <v>550</v>
      </c>
      <c r="B224" s="56" t="s">
        <v>64</v>
      </c>
      <c r="D224" s="51">
        <f t="shared" si="13"/>
        <v>51.5</v>
      </c>
      <c r="E224" s="26">
        <f t="shared" si="14"/>
        <v>6</v>
      </c>
      <c r="G224" s="26"/>
      <c r="R224" s="35">
        <v>40</v>
      </c>
      <c r="T224" s="56">
        <v>62</v>
      </c>
      <c r="U224" s="16">
        <v>36</v>
      </c>
      <c r="V224" s="16">
        <v>48</v>
      </c>
      <c r="W224" s="26">
        <v>59</v>
      </c>
      <c r="X224" s="26">
        <v>64</v>
      </c>
      <c r="AB224" s="110">
        <f t="shared" si="15"/>
        <v>0</v>
      </c>
      <c r="AC224" s="110">
        <f t="shared" si="16"/>
        <v>0</v>
      </c>
      <c r="AK224" s="26"/>
      <c r="AL224" s="26"/>
      <c r="AM224" s="26"/>
      <c r="AN224" s="26"/>
    </row>
    <row r="225" spans="1:40" ht="12.75">
      <c r="A225" s="25" t="s">
        <v>830</v>
      </c>
      <c r="B225" s="56" t="s">
        <v>64</v>
      </c>
      <c r="D225" s="51">
        <f t="shared" si="13"/>
        <v>43</v>
      </c>
      <c r="E225" s="26">
        <f t="shared" si="14"/>
        <v>1</v>
      </c>
      <c r="G225" s="26"/>
      <c r="S225" s="56">
        <v>43</v>
      </c>
      <c r="AB225" s="110">
        <f t="shared" si="15"/>
        <v>0</v>
      </c>
      <c r="AC225" s="110">
        <f t="shared" si="16"/>
        <v>0</v>
      </c>
      <c r="AK225" s="26"/>
      <c r="AL225" s="26"/>
      <c r="AM225" s="26"/>
      <c r="AN225" s="26"/>
    </row>
    <row r="226" spans="1:40" ht="12.75">
      <c r="A226" s="23" t="s">
        <v>408</v>
      </c>
      <c r="B226" s="45" t="s">
        <v>62</v>
      </c>
      <c r="D226" s="51">
        <f t="shared" si="13"/>
        <v>55</v>
      </c>
      <c r="E226" s="26">
        <f t="shared" si="14"/>
        <v>1</v>
      </c>
      <c r="G226" s="26"/>
      <c r="O226" s="45">
        <v>55</v>
      </c>
      <c r="AB226" s="110">
        <f t="shared" si="15"/>
        <v>0</v>
      </c>
      <c r="AC226" s="110">
        <f t="shared" si="16"/>
        <v>0</v>
      </c>
      <c r="AK226" s="26"/>
      <c r="AL226" s="26"/>
      <c r="AM226" s="26"/>
      <c r="AN226" s="26"/>
    </row>
    <row r="227" spans="1:40" ht="12.75">
      <c r="A227" s="95" t="s">
        <v>544</v>
      </c>
      <c r="B227" s="56" t="s">
        <v>360</v>
      </c>
      <c r="D227" s="51">
        <f t="shared" si="13"/>
        <v>29.666666666666668</v>
      </c>
      <c r="E227" s="26">
        <f t="shared" si="14"/>
        <v>3</v>
      </c>
      <c r="G227" s="26"/>
      <c r="R227" s="35">
        <v>22</v>
      </c>
      <c r="S227" s="56">
        <v>35</v>
      </c>
      <c r="U227" s="16">
        <v>32</v>
      </c>
      <c r="AB227" s="110">
        <f t="shared" si="15"/>
        <v>0</v>
      </c>
      <c r="AC227" s="110">
        <f t="shared" si="16"/>
        <v>0</v>
      </c>
      <c r="AK227" s="26"/>
      <c r="AL227" s="26"/>
      <c r="AM227" s="26"/>
      <c r="AN227" s="26"/>
    </row>
    <row r="228" spans="1:40" ht="12.75">
      <c r="A228" s="48" t="s">
        <v>545</v>
      </c>
      <c r="B228" s="56" t="s">
        <v>30</v>
      </c>
      <c r="D228" s="51">
        <f t="shared" si="13"/>
        <v>25.833333333333332</v>
      </c>
      <c r="E228" s="26">
        <f t="shared" si="14"/>
        <v>6</v>
      </c>
      <c r="G228" s="26"/>
      <c r="R228" s="35">
        <v>26</v>
      </c>
      <c r="S228" s="56">
        <v>4</v>
      </c>
      <c r="T228" s="56">
        <v>26</v>
      </c>
      <c r="U228" s="16">
        <v>9</v>
      </c>
      <c r="V228" s="16">
        <v>18</v>
      </c>
      <c r="X228" s="26">
        <v>72</v>
      </c>
      <c r="AB228" s="110">
        <f t="shared" si="15"/>
        <v>1</v>
      </c>
      <c r="AC228" s="110">
        <f t="shared" si="16"/>
        <v>2</v>
      </c>
      <c r="AK228" s="26"/>
      <c r="AL228" s="26"/>
      <c r="AM228" s="26"/>
      <c r="AN228" s="26"/>
    </row>
    <row r="229" spans="1:40" ht="12.75">
      <c r="A229" s="17" t="s">
        <v>182</v>
      </c>
      <c r="B229" s="26" t="s">
        <v>12</v>
      </c>
      <c r="D229" s="51">
        <f t="shared" si="13"/>
        <v>47</v>
      </c>
      <c r="E229" s="26">
        <f t="shared" si="14"/>
        <v>1</v>
      </c>
      <c r="G229" s="26"/>
      <c r="J229" s="16">
        <v>47</v>
      </c>
      <c r="AB229" s="110">
        <f t="shared" si="15"/>
        <v>0</v>
      </c>
      <c r="AC229" s="110">
        <f t="shared" si="16"/>
        <v>0</v>
      </c>
      <c r="AK229" s="26"/>
      <c r="AL229" s="26"/>
      <c r="AM229" s="26"/>
      <c r="AN229" s="26"/>
    </row>
    <row r="230" spans="1:40" ht="12.75">
      <c r="A230" s="17" t="s">
        <v>234</v>
      </c>
      <c r="B230" s="26" t="s">
        <v>62</v>
      </c>
      <c r="D230" s="51">
        <f t="shared" si="13"/>
        <v>55</v>
      </c>
      <c r="E230" s="26">
        <f t="shared" si="14"/>
        <v>1</v>
      </c>
      <c r="G230" s="26"/>
      <c r="K230" s="16">
        <v>55</v>
      </c>
      <c r="AB230" s="110">
        <f t="shared" si="15"/>
        <v>0</v>
      </c>
      <c r="AC230" s="110">
        <f t="shared" si="16"/>
        <v>0</v>
      </c>
      <c r="AK230" s="26"/>
      <c r="AL230" s="26"/>
      <c r="AM230" s="26"/>
      <c r="AN230" s="26"/>
    </row>
    <row r="231" spans="1:40" ht="12.75">
      <c r="A231" s="17" t="s">
        <v>281</v>
      </c>
      <c r="B231" s="26" t="s">
        <v>270</v>
      </c>
      <c r="D231" s="51">
        <f t="shared" si="13"/>
        <v>54</v>
      </c>
      <c r="E231" s="26">
        <f t="shared" si="14"/>
        <v>1</v>
      </c>
      <c r="G231" s="26"/>
      <c r="L231" s="16">
        <v>54</v>
      </c>
      <c r="AB231" s="110">
        <f t="shared" si="15"/>
        <v>0</v>
      </c>
      <c r="AC231" s="110">
        <f t="shared" si="16"/>
        <v>0</v>
      </c>
      <c r="AK231" s="26"/>
      <c r="AL231" s="26"/>
      <c r="AM231" s="26"/>
      <c r="AN231" s="26"/>
    </row>
    <row r="232" spans="1:40" ht="12.75">
      <c r="A232" s="23" t="s">
        <v>413</v>
      </c>
      <c r="B232" s="45" t="s">
        <v>122</v>
      </c>
      <c r="D232" s="51">
        <f t="shared" si="13"/>
        <v>61</v>
      </c>
      <c r="E232" s="26">
        <f t="shared" si="14"/>
        <v>1</v>
      </c>
      <c r="G232" s="26"/>
      <c r="O232" s="45">
        <v>61</v>
      </c>
      <c r="AB232" s="110">
        <f t="shared" si="15"/>
        <v>0</v>
      </c>
      <c r="AC232" s="110">
        <f t="shared" si="16"/>
        <v>0</v>
      </c>
      <c r="AK232" s="26"/>
      <c r="AL232" s="26"/>
      <c r="AM232" s="26"/>
      <c r="AN232" s="26"/>
    </row>
    <row r="233" spans="1:40" ht="12.75">
      <c r="A233" t="s">
        <v>773</v>
      </c>
      <c r="B233" s="16" t="s">
        <v>122</v>
      </c>
      <c r="D233" s="51">
        <f t="shared" si="13"/>
        <v>62.75</v>
      </c>
      <c r="E233" s="26">
        <f t="shared" si="14"/>
        <v>4</v>
      </c>
      <c r="G233" s="26"/>
      <c r="U233" s="16">
        <v>77</v>
      </c>
      <c r="V233" s="16">
        <v>56</v>
      </c>
      <c r="W233" s="26">
        <v>38</v>
      </c>
      <c r="X233" s="26">
        <v>80</v>
      </c>
      <c r="AB233" s="110">
        <f t="shared" si="15"/>
        <v>0</v>
      </c>
      <c r="AC233" s="110">
        <f t="shared" si="16"/>
        <v>0</v>
      </c>
      <c r="AK233" s="26"/>
      <c r="AL233" s="26"/>
      <c r="AM233" s="26"/>
      <c r="AN233" s="26"/>
    </row>
    <row r="234" spans="1:40" ht="12.75">
      <c r="A234" s="25" t="s">
        <v>831</v>
      </c>
      <c r="B234" s="56" t="s">
        <v>397</v>
      </c>
      <c r="D234" s="51">
        <f t="shared" si="13"/>
        <v>76</v>
      </c>
      <c r="E234" s="26">
        <f t="shared" si="14"/>
        <v>2</v>
      </c>
      <c r="G234" s="26"/>
      <c r="S234" s="56">
        <v>73</v>
      </c>
      <c r="U234" s="16">
        <v>79</v>
      </c>
      <c r="AB234" s="110">
        <f t="shared" si="15"/>
        <v>0</v>
      </c>
      <c r="AC234" s="110">
        <f t="shared" si="16"/>
        <v>0</v>
      </c>
      <c r="AK234" s="26"/>
      <c r="AL234" s="26"/>
      <c r="AM234" s="26"/>
      <c r="AN234" s="26"/>
    </row>
    <row r="235" spans="1:40" ht="12.75">
      <c r="A235" s="25" t="s">
        <v>700</v>
      </c>
      <c r="B235" s="56" t="s">
        <v>12</v>
      </c>
      <c r="D235" s="51">
        <f t="shared" si="13"/>
        <v>42.5</v>
      </c>
      <c r="E235" s="26">
        <f t="shared" si="14"/>
        <v>4</v>
      </c>
      <c r="G235" s="26"/>
      <c r="S235" s="56">
        <v>11</v>
      </c>
      <c r="T235" s="56">
        <v>40</v>
      </c>
      <c r="V235" s="16">
        <v>50</v>
      </c>
      <c r="W235" s="26">
        <v>69</v>
      </c>
      <c r="AB235" s="110">
        <f t="shared" si="15"/>
        <v>0</v>
      </c>
      <c r="AC235" s="110">
        <f t="shared" si="16"/>
        <v>0</v>
      </c>
      <c r="AK235" s="26"/>
      <c r="AL235" s="26"/>
      <c r="AM235" s="26"/>
      <c r="AN235" s="26"/>
    </row>
    <row r="236" spans="1:40" ht="12.75">
      <c r="A236" s="23" t="s">
        <v>461</v>
      </c>
      <c r="B236" s="45" t="s">
        <v>12</v>
      </c>
      <c r="D236" s="51">
        <f t="shared" si="13"/>
        <v>28.5</v>
      </c>
      <c r="E236" s="26">
        <f t="shared" si="14"/>
        <v>2</v>
      </c>
      <c r="G236" s="26"/>
      <c r="P236" s="49">
        <v>51</v>
      </c>
      <c r="Q236" s="35">
        <v>6</v>
      </c>
      <c r="AB236" s="110">
        <f t="shared" si="15"/>
        <v>0</v>
      </c>
      <c r="AC236" s="110">
        <f t="shared" si="16"/>
        <v>1</v>
      </c>
      <c r="AK236" s="26"/>
      <c r="AL236" s="26"/>
      <c r="AM236" s="26"/>
      <c r="AN236" s="26"/>
    </row>
    <row r="237" spans="1:29" ht="12.75">
      <c r="A237" s="14" t="s">
        <v>160</v>
      </c>
      <c r="B237" s="15" t="s">
        <v>30</v>
      </c>
      <c r="C237" s="5" t="s">
        <v>822</v>
      </c>
      <c r="D237" s="51">
        <f t="shared" si="13"/>
        <v>4.666666666666667</v>
      </c>
      <c r="E237" s="26">
        <f t="shared" si="14"/>
        <v>3</v>
      </c>
      <c r="G237" s="26"/>
      <c r="J237" s="16">
        <v>5</v>
      </c>
      <c r="L237" s="16">
        <v>6</v>
      </c>
      <c r="M237" s="13">
        <v>3</v>
      </c>
      <c r="AB237" s="110">
        <f t="shared" si="15"/>
        <v>2</v>
      </c>
      <c r="AC237" s="110">
        <f t="shared" si="16"/>
        <v>3</v>
      </c>
    </row>
    <row r="238" spans="1:40" ht="12.75">
      <c r="A238" s="23" t="s">
        <v>414</v>
      </c>
      <c r="B238" s="45" t="s">
        <v>38</v>
      </c>
      <c r="D238" s="51">
        <f t="shared" si="13"/>
        <v>65</v>
      </c>
      <c r="E238" s="26">
        <f t="shared" si="14"/>
        <v>1</v>
      </c>
      <c r="G238" s="26"/>
      <c r="O238" s="45">
        <v>65</v>
      </c>
      <c r="AB238" s="110">
        <f t="shared" si="15"/>
        <v>0</v>
      </c>
      <c r="AC238" s="110">
        <f t="shared" si="16"/>
        <v>0</v>
      </c>
      <c r="AK238" s="26"/>
      <c r="AL238" s="26"/>
      <c r="AM238" s="26"/>
      <c r="AN238" s="26"/>
    </row>
    <row r="239" spans="1:40" ht="12.75">
      <c r="A239" t="s">
        <v>811</v>
      </c>
      <c r="B239" s="16" t="s">
        <v>38</v>
      </c>
      <c r="D239" s="51">
        <f t="shared" si="13"/>
        <v>74</v>
      </c>
      <c r="E239" s="26">
        <f t="shared" si="14"/>
        <v>2</v>
      </c>
      <c r="G239" s="26"/>
      <c r="V239" s="16">
        <v>70</v>
      </c>
      <c r="W239" s="26">
        <v>78</v>
      </c>
      <c r="AB239" s="110">
        <f t="shared" si="15"/>
        <v>0</v>
      </c>
      <c r="AC239" s="110">
        <f t="shared" si="16"/>
        <v>0</v>
      </c>
      <c r="AK239" s="26"/>
      <c r="AL239" s="26"/>
      <c r="AM239" s="26"/>
      <c r="AN239" s="26"/>
    </row>
    <row r="240" spans="1:40" ht="12.75">
      <c r="A240" s="48" t="s">
        <v>566</v>
      </c>
      <c r="B240" s="56" t="s">
        <v>504</v>
      </c>
      <c r="D240" s="51">
        <f t="shared" si="13"/>
        <v>65</v>
      </c>
      <c r="E240" s="26">
        <f t="shared" si="14"/>
        <v>1</v>
      </c>
      <c r="G240" s="26"/>
      <c r="R240" s="35">
        <v>65</v>
      </c>
      <c r="AB240" s="110">
        <f t="shared" si="15"/>
        <v>0</v>
      </c>
      <c r="AC240" s="110">
        <f t="shared" si="16"/>
        <v>0</v>
      </c>
      <c r="AK240" s="26"/>
      <c r="AL240" s="26"/>
      <c r="AM240" s="26"/>
      <c r="AN240" s="26"/>
    </row>
    <row r="241" spans="1:40" ht="12.75">
      <c r="A241" s="11" t="s">
        <v>507</v>
      </c>
      <c r="B241" s="65" t="s">
        <v>310</v>
      </c>
      <c r="C241" s="5" t="s">
        <v>822</v>
      </c>
      <c r="D241" s="51">
        <f t="shared" si="13"/>
        <v>13.375</v>
      </c>
      <c r="E241" s="26">
        <f t="shared" si="14"/>
        <v>8</v>
      </c>
      <c r="G241" s="26"/>
      <c r="Q241" s="35">
        <v>43</v>
      </c>
      <c r="R241" s="35">
        <v>9</v>
      </c>
      <c r="S241" s="56">
        <v>7</v>
      </c>
      <c r="T241" s="26">
        <v>9</v>
      </c>
      <c r="U241" s="16">
        <v>15</v>
      </c>
      <c r="V241" s="16">
        <v>12</v>
      </c>
      <c r="W241" s="10">
        <v>2</v>
      </c>
      <c r="X241" s="26">
        <v>10</v>
      </c>
      <c r="AB241" s="110">
        <f t="shared" si="15"/>
        <v>1</v>
      </c>
      <c r="AC241" s="110">
        <f t="shared" si="16"/>
        <v>5</v>
      </c>
      <c r="AK241" s="26"/>
      <c r="AL241" s="26"/>
      <c r="AM241" s="26"/>
      <c r="AN241" s="26"/>
    </row>
    <row r="242" spans="1:40" ht="12.75">
      <c r="A242" s="8" t="s">
        <v>752</v>
      </c>
      <c r="B242" s="9" t="s">
        <v>310</v>
      </c>
      <c r="C242" s="5" t="s">
        <v>822</v>
      </c>
      <c r="D242" s="51">
        <f t="shared" si="13"/>
        <v>18.25</v>
      </c>
      <c r="E242" s="26">
        <f t="shared" si="14"/>
        <v>4</v>
      </c>
      <c r="G242" s="26"/>
      <c r="U242" s="16">
        <v>37</v>
      </c>
      <c r="V242" s="16">
        <v>30</v>
      </c>
      <c r="W242" s="7">
        <v>1</v>
      </c>
      <c r="X242" s="26">
        <v>5</v>
      </c>
      <c r="AB242" s="110">
        <f t="shared" si="15"/>
        <v>2</v>
      </c>
      <c r="AC242" s="110">
        <f t="shared" si="16"/>
        <v>2</v>
      </c>
      <c r="AK242" s="26"/>
      <c r="AL242" s="26"/>
      <c r="AM242" s="26"/>
      <c r="AN242" s="26"/>
    </row>
    <row r="243" spans="1:40" ht="12.75">
      <c r="A243" s="23" t="s">
        <v>391</v>
      </c>
      <c r="B243" s="45" t="s">
        <v>209</v>
      </c>
      <c r="D243" s="51">
        <f t="shared" si="13"/>
        <v>34.333333333333336</v>
      </c>
      <c r="E243" s="26">
        <f t="shared" si="14"/>
        <v>6</v>
      </c>
      <c r="G243" s="26"/>
      <c r="O243" s="45">
        <v>15</v>
      </c>
      <c r="Q243" s="35">
        <v>32</v>
      </c>
      <c r="R243" s="35">
        <v>16</v>
      </c>
      <c r="T243" s="56">
        <v>54</v>
      </c>
      <c r="V243" s="16">
        <v>35</v>
      </c>
      <c r="W243" s="26">
        <v>54</v>
      </c>
      <c r="AB243" s="110">
        <f t="shared" si="15"/>
        <v>0</v>
      </c>
      <c r="AC243" s="110">
        <f t="shared" si="16"/>
        <v>0</v>
      </c>
      <c r="AK243" s="26"/>
      <c r="AL243" s="26"/>
      <c r="AM243" s="26"/>
      <c r="AN243" s="26"/>
    </row>
    <row r="244" spans="1:40" ht="12.75">
      <c r="A244" s="17" t="s">
        <v>124</v>
      </c>
      <c r="B244" s="26" t="s">
        <v>30</v>
      </c>
      <c r="D244" s="51">
        <f t="shared" si="13"/>
        <v>15</v>
      </c>
      <c r="E244" s="26">
        <f t="shared" si="14"/>
        <v>2</v>
      </c>
      <c r="G244" s="26"/>
      <c r="I244" s="16">
        <v>23</v>
      </c>
      <c r="K244" s="16">
        <v>7</v>
      </c>
      <c r="AB244" s="110">
        <f t="shared" si="15"/>
        <v>0</v>
      </c>
      <c r="AC244" s="110">
        <f t="shared" si="16"/>
        <v>1</v>
      </c>
      <c r="AK244" s="26"/>
      <c r="AL244" s="26"/>
      <c r="AM244" s="26"/>
      <c r="AN244" s="26"/>
    </row>
    <row r="245" spans="1:40" ht="12.75">
      <c r="A245" s="48" t="s">
        <v>565</v>
      </c>
      <c r="B245" s="56" t="s">
        <v>122</v>
      </c>
      <c r="D245" s="51">
        <f t="shared" si="13"/>
        <v>64</v>
      </c>
      <c r="E245" s="26">
        <f t="shared" si="14"/>
        <v>1</v>
      </c>
      <c r="G245" s="26"/>
      <c r="R245" s="35">
        <v>64</v>
      </c>
      <c r="AB245" s="110">
        <f t="shared" si="15"/>
        <v>0</v>
      </c>
      <c r="AC245" s="110">
        <f t="shared" si="16"/>
        <v>0</v>
      </c>
      <c r="AK245" s="26"/>
      <c r="AL245" s="26"/>
      <c r="AM245" s="26"/>
      <c r="AN245" s="26"/>
    </row>
    <row r="246" spans="1:40" ht="12.75">
      <c r="A246" s="129" t="s">
        <v>1025</v>
      </c>
      <c r="B246" s="104" t="s">
        <v>64</v>
      </c>
      <c r="D246" s="51">
        <f t="shared" si="13"/>
        <v>70</v>
      </c>
      <c r="E246" s="26">
        <f t="shared" si="14"/>
        <v>1</v>
      </c>
      <c r="X246" s="26">
        <v>70</v>
      </c>
      <c r="AB246" s="110">
        <f t="shared" si="15"/>
        <v>0</v>
      </c>
      <c r="AC246" s="110">
        <f t="shared" si="16"/>
        <v>0</v>
      </c>
      <c r="AK246" s="26"/>
      <c r="AL246" s="26"/>
      <c r="AM246" s="26"/>
      <c r="AN246" s="26"/>
    </row>
    <row r="247" spans="1:40" ht="12.75">
      <c r="A247" s="25" t="s">
        <v>813</v>
      </c>
      <c r="B247" s="56" t="s">
        <v>305</v>
      </c>
      <c r="D247" s="51">
        <f t="shared" si="13"/>
        <v>61.5</v>
      </c>
      <c r="E247" s="26">
        <f t="shared" si="14"/>
        <v>2</v>
      </c>
      <c r="G247" s="26"/>
      <c r="S247" s="56">
        <v>51</v>
      </c>
      <c r="V247" s="16">
        <v>72</v>
      </c>
      <c r="AB247" s="110">
        <f t="shared" si="15"/>
        <v>0</v>
      </c>
      <c r="AC247" s="110">
        <f t="shared" si="16"/>
        <v>0</v>
      </c>
      <c r="AK247" s="26"/>
      <c r="AL247" s="26"/>
      <c r="AM247" s="26"/>
      <c r="AN247" s="26"/>
    </row>
    <row r="248" spans="1:40" ht="12.75">
      <c r="A248" s="98" t="s">
        <v>939</v>
      </c>
      <c r="B248" s="104" t="s">
        <v>30</v>
      </c>
      <c r="D248" s="51">
        <f t="shared" si="13"/>
        <v>17</v>
      </c>
      <c r="E248" s="26">
        <f t="shared" si="14"/>
        <v>2</v>
      </c>
      <c r="W248" s="27">
        <v>27</v>
      </c>
      <c r="X248" s="26">
        <v>7</v>
      </c>
      <c r="AB248" s="110">
        <f t="shared" si="15"/>
        <v>0</v>
      </c>
      <c r="AC248" s="110">
        <f t="shared" si="16"/>
        <v>1</v>
      </c>
      <c r="AK248" s="26"/>
      <c r="AL248" s="26"/>
      <c r="AM248" s="26"/>
      <c r="AN248" s="26"/>
    </row>
    <row r="249" spans="1:40" ht="12.75">
      <c r="A249" s="17" t="s">
        <v>273</v>
      </c>
      <c r="B249" s="26" t="s">
        <v>64</v>
      </c>
      <c r="D249" s="51">
        <f t="shared" si="13"/>
        <v>47.5</v>
      </c>
      <c r="E249" s="26">
        <f t="shared" si="14"/>
        <v>4</v>
      </c>
      <c r="G249" s="26"/>
      <c r="L249" s="16">
        <v>32</v>
      </c>
      <c r="M249" s="16">
        <v>43</v>
      </c>
      <c r="Q249" s="35">
        <v>62</v>
      </c>
      <c r="S249" s="56">
        <v>53</v>
      </c>
      <c r="AB249" s="110">
        <f t="shared" si="15"/>
        <v>0</v>
      </c>
      <c r="AC249" s="110">
        <f t="shared" si="16"/>
        <v>0</v>
      </c>
      <c r="AD249" s="67"/>
      <c r="AK249" s="26"/>
      <c r="AL249" s="26"/>
      <c r="AM249" s="26"/>
      <c r="AN249" s="26"/>
    </row>
    <row r="250" spans="1:40" ht="12.75">
      <c r="A250" s="23" t="s">
        <v>518</v>
      </c>
      <c r="B250" s="26" t="s">
        <v>122</v>
      </c>
      <c r="D250" s="51">
        <f t="shared" si="13"/>
        <v>63.5</v>
      </c>
      <c r="E250" s="26">
        <f t="shared" si="14"/>
        <v>2</v>
      </c>
      <c r="G250" s="26"/>
      <c r="Q250" s="35">
        <v>78</v>
      </c>
      <c r="S250" s="56">
        <v>49</v>
      </c>
      <c r="AB250" s="110">
        <f t="shared" si="15"/>
        <v>0</v>
      </c>
      <c r="AC250" s="110">
        <f t="shared" si="16"/>
        <v>0</v>
      </c>
      <c r="AK250" s="26"/>
      <c r="AL250" s="26"/>
      <c r="AM250" s="26"/>
      <c r="AN250" s="26"/>
    </row>
    <row r="251" spans="1:33" ht="12.75">
      <c r="A251" s="17" t="s">
        <v>208</v>
      </c>
      <c r="B251" s="26" t="s">
        <v>209</v>
      </c>
      <c r="D251" s="51">
        <f t="shared" si="13"/>
        <v>38.666666666666664</v>
      </c>
      <c r="E251" s="26">
        <f t="shared" si="14"/>
        <v>3</v>
      </c>
      <c r="G251" s="26"/>
      <c r="K251" s="16">
        <v>21</v>
      </c>
      <c r="L251" s="16">
        <v>50</v>
      </c>
      <c r="N251" s="35">
        <v>45</v>
      </c>
      <c r="AB251" s="110">
        <f t="shared" si="15"/>
        <v>0</v>
      </c>
      <c r="AC251" s="110">
        <f t="shared" si="16"/>
        <v>0</v>
      </c>
      <c r="AD251" s="67"/>
      <c r="AE251" s="67"/>
      <c r="AF251" s="67"/>
      <c r="AG251" s="67"/>
    </row>
    <row r="252" spans="1:40" ht="12.75">
      <c r="A252" s="17" t="s">
        <v>795</v>
      </c>
      <c r="B252" s="56" t="s">
        <v>209</v>
      </c>
      <c r="D252" s="51">
        <f t="shared" si="13"/>
        <v>32.666666666666664</v>
      </c>
      <c r="E252" s="26">
        <f t="shared" si="14"/>
        <v>3</v>
      </c>
      <c r="G252" s="26"/>
      <c r="V252" s="16">
        <v>4</v>
      </c>
      <c r="W252" s="26">
        <v>34</v>
      </c>
      <c r="X252" s="26">
        <v>60</v>
      </c>
      <c r="AB252" s="110">
        <f t="shared" si="15"/>
        <v>1</v>
      </c>
      <c r="AC252" s="110">
        <f t="shared" si="16"/>
        <v>1</v>
      </c>
      <c r="AK252" s="26"/>
      <c r="AL252" s="26"/>
      <c r="AM252" s="26"/>
      <c r="AN252" s="26"/>
    </row>
    <row r="253" spans="1:40" ht="12.75">
      <c r="A253" s="23" t="s">
        <v>462</v>
      </c>
      <c r="B253" s="45" t="s">
        <v>34</v>
      </c>
      <c r="D253" s="51">
        <f t="shared" si="13"/>
        <v>36</v>
      </c>
      <c r="E253" s="26">
        <f t="shared" si="14"/>
        <v>1</v>
      </c>
      <c r="G253" s="26"/>
      <c r="P253" s="49">
        <v>36</v>
      </c>
      <c r="AB253" s="110">
        <f t="shared" si="15"/>
        <v>0</v>
      </c>
      <c r="AC253" s="110">
        <f t="shared" si="16"/>
        <v>0</v>
      </c>
      <c r="AK253" s="26"/>
      <c r="AL253" s="26"/>
      <c r="AM253" s="26"/>
      <c r="AN253" s="26"/>
    </row>
    <row r="254" spans="1:29" ht="12.75">
      <c r="A254" s="23" t="s">
        <v>463</v>
      </c>
      <c r="B254" s="45" t="s">
        <v>38</v>
      </c>
      <c r="D254" s="51">
        <f t="shared" si="13"/>
        <v>51.25</v>
      </c>
      <c r="E254" s="26">
        <f t="shared" si="14"/>
        <v>4</v>
      </c>
      <c r="G254" s="26"/>
      <c r="P254" s="49">
        <v>44</v>
      </c>
      <c r="R254" s="35">
        <v>44</v>
      </c>
      <c r="U254" s="16">
        <v>61</v>
      </c>
      <c r="W254" s="26">
        <v>56</v>
      </c>
      <c r="AB254" s="110">
        <f t="shared" si="15"/>
        <v>0</v>
      </c>
      <c r="AC254" s="110">
        <f t="shared" si="16"/>
        <v>0</v>
      </c>
    </row>
    <row r="255" spans="1:40" ht="12.75">
      <c r="A255" s="99" t="s">
        <v>935</v>
      </c>
      <c r="B255" s="104" t="s">
        <v>312</v>
      </c>
      <c r="D255" s="51">
        <f t="shared" si="13"/>
        <v>44.5</v>
      </c>
      <c r="E255" s="26">
        <f t="shared" si="14"/>
        <v>2</v>
      </c>
      <c r="W255" s="27">
        <v>16</v>
      </c>
      <c r="X255" s="26">
        <v>73</v>
      </c>
      <c r="AB255" s="110">
        <f t="shared" si="15"/>
        <v>0</v>
      </c>
      <c r="AC255" s="110">
        <f t="shared" si="16"/>
        <v>0</v>
      </c>
      <c r="AK255" s="26"/>
      <c r="AL255" s="26"/>
      <c r="AM255" s="26"/>
      <c r="AN255" s="26"/>
    </row>
    <row r="256" spans="1:40" ht="12.75">
      <c r="A256" s="17" t="s">
        <v>221</v>
      </c>
      <c r="B256" s="26" t="s">
        <v>209</v>
      </c>
      <c r="D256" s="51">
        <f t="shared" si="13"/>
        <v>38</v>
      </c>
      <c r="E256" s="26">
        <f t="shared" si="14"/>
        <v>1</v>
      </c>
      <c r="G256" s="26"/>
      <c r="K256" s="16">
        <v>38</v>
      </c>
      <c r="AB256" s="110">
        <f t="shared" si="15"/>
        <v>0</v>
      </c>
      <c r="AC256" s="110">
        <f t="shared" si="16"/>
        <v>0</v>
      </c>
      <c r="AK256" s="26"/>
      <c r="AL256" s="26"/>
      <c r="AM256" s="26"/>
      <c r="AN256" s="26"/>
    </row>
    <row r="257" spans="1:40" ht="12.75">
      <c r="A257" t="s">
        <v>800</v>
      </c>
      <c r="B257" s="16" t="s">
        <v>20</v>
      </c>
      <c r="D257" s="51">
        <f t="shared" si="13"/>
        <v>22</v>
      </c>
      <c r="E257" s="26">
        <f t="shared" si="14"/>
        <v>3</v>
      </c>
      <c r="G257" s="26"/>
      <c r="V257" s="16">
        <v>31</v>
      </c>
      <c r="W257" s="26">
        <v>23</v>
      </c>
      <c r="X257" s="26">
        <v>12</v>
      </c>
      <c r="AB257" s="110">
        <f t="shared" si="15"/>
        <v>0</v>
      </c>
      <c r="AC257" s="110">
        <f t="shared" si="16"/>
        <v>0</v>
      </c>
      <c r="AK257" s="26"/>
      <c r="AL257" s="26"/>
      <c r="AM257" s="26"/>
      <c r="AN257" s="26"/>
    </row>
    <row r="258" spans="1:40" ht="12.75">
      <c r="A258" s="17" t="s">
        <v>322</v>
      </c>
      <c r="B258" s="26" t="s">
        <v>20</v>
      </c>
      <c r="D258" s="51">
        <f t="shared" si="13"/>
        <v>49</v>
      </c>
      <c r="E258" s="26">
        <f t="shared" si="14"/>
        <v>1</v>
      </c>
      <c r="G258" s="26"/>
      <c r="M258" s="16">
        <v>49</v>
      </c>
      <c r="AB258" s="110">
        <f t="shared" si="15"/>
        <v>0</v>
      </c>
      <c r="AC258" s="110">
        <f t="shared" si="16"/>
        <v>0</v>
      </c>
      <c r="AK258" s="26"/>
      <c r="AL258" s="26"/>
      <c r="AM258" s="26"/>
      <c r="AN258" s="26"/>
    </row>
    <row r="259" spans="1:40" ht="12.75">
      <c r="A259" s="17" t="s">
        <v>233</v>
      </c>
      <c r="B259" s="26" t="s">
        <v>209</v>
      </c>
      <c r="D259" s="51">
        <f t="shared" si="13"/>
        <v>54</v>
      </c>
      <c r="E259" s="26">
        <f t="shared" si="14"/>
        <v>2</v>
      </c>
      <c r="G259" s="26"/>
      <c r="K259" s="16">
        <v>54</v>
      </c>
      <c r="M259" s="16">
        <v>54</v>
      </c>
      <c r="AB259" s="110">
        <f t="shared" si="15"/>
        <v>0</v>
      </c>
      <c r="AC259" s="110">
        <f t="shared" si="16"/>
        <v>0</v>
      </c>
      <c r="AK259" s="26"/>
      <c r="AL259" s="26"/>
      <c r="AM259" s="26"/>
      <c r="AN259" s="26"/>
    </row>
    <row r="260" spans="1:40" ht="12.75">
      <c r="A260" s="23" t="s">
        <v>464</v>
      </c>
      <c r="B260" s="45" t="s">
        <v>312</v>
      </c>
      <c r="D260" s="51">
        <f aca="true" t="shared" si="17" ref="D260:D323">SUM(F260:Z260)/E260</f>
        <v>76</v>
      </c>
      <c r="E260" s="26">
        <f aca="true" t="shared" si="18" ref="E260:E323">COUNTA(F260:Z260)</f>
        <v>1</v>
      </c>
      <c r="G260" s="26"/>
      <c r="P260" s="49">
        <v>76</v>
      </c>
      <c r="AB260" s="110">
        <f aca="true" t="shared" si="19" ref="AB260:AB323">COUNTIF(F260:AA260,"&lt;6")</f>
        <v>0</v>
      </c>
      <c r="AC260" s="110">
        <f aca="true" t="shared" si="20" ref="AC260:AC323">COUNTIF(F260:AA260,"&lt;11")</f>
        <v>0</v>
      </c>
      <c r="AK260" s="26"/>
      <c r="AL260" s="26"/>
      <c r="AM260" s="26"/>
      <c r="AN260" s="26"/>
    </row>
    <row r="261" spans="1:29" ht="12.75">
      <c r="A261" s="23" t="s">
        <v>70</v>
      </c>
      <c r="B261" s="26" t="s">
        <v>30</v>
      </c>
      <c r="D261" s="51">
        <f t="shared" si="17"/>
        <v>12</v>
      </c>
      <c r="E261" s="26">
        <f t="shared" si="18"/>
        <v>1</v>
      </c>
      <c r="G261" s="16">
        <v>12</v>
      </c>
      <c r="AB261" s="110">
        <f t="shared" si="19"/>
        <v>0</v>
      </c>
      <c r="AC261" s="110">
        <f t="shared" si="20"/>
        <v>0</v>
      </c>
    </row>
    <row r="262" spans="1:40" ht="12.75">
      <c r="A262" s="17" t="s">
        <v>331</v>
      </c>
      <c r="B262" s="26" t="s">
        <v>78</v>
      </c>
      <c r="D262" s="51">
        <f t="shared" si="17"/>
        <v>49.25</v>
      </c>
      <c r="E262" s="26">
        <f t="shared" si="18"/>
        <v>4</v>
      </c>
      <c r="G262" s="26"/>
      <c r="M262" s="16">
        <v>64</v>
      </c>
      <c r="N262" s="35">
        <v>18</v>
      </c>
      <c r="P262" s="49">
        <v>63</v>
      </c>
      <c r="R262" s="35">
        <v>52</v>
      </c>
      <c r="AB262" s="110">
        <f t="shared" si="19"/>
        <v>0</v>
      </c>
      <c r="AC262" s="110">
        <f t="shared" si="20"/>
        <v>0</v>
      </c>
      <c r="AK262" s="26"/>
      <c r="AL262" s="26"/>
      <c r="AM262" s="26"/>
      <c r="AN262" s="26"/>
    </row>
    <row r="263" spans="1:40" ht="12.75">
      <c r="A263" s="23" t="s">
        <v>810</v>
      </c>
      <c r="B263" s="56" t="s">
        <v>40</v>
      </c>
      <c r="D263" s="51">
        <f t="shared" si="17"/>
        <v>63.333333333333336</v>
      </c>
      <c r="E263" s="26">
        <f t="shared" si="18"/>
        <v>3</v>
      </c>
      <c r="G263" s="26"/>
      <c r="V263" s="16">
        <v>68</v>
      </c>
      <c r="W263" s="26">
        <v>41</v>
      </c>
      <c r="X263" s="26">
        <v>81</v>
      </c>
      <c r="AB263" s="110">
        <f t="shared" si="19"/>
        <v>0</v>
      </c>
      <c r="AC263" s="110">
        <f t="shared" si="20"/>
        <v>0</v>
      </c>
      <c r="AK263" s="26"/>
      <c r="AL263" s="26"/>
      <c r="AM263" s="26"/>
      <c r="AN263" s="26"/>
    </row>
    <row r="264" spans="1:40" ht="12.75">
      <c r="A264" s="25" t="s">
        <v>832</v>
      </c>
      <c r="B264" s="56" t="s">
        <v>312</v>
      </c>
      <c r="D264" s="51">
        <f t="shared" si="17"/>
        <v>66</v>
      </c>
      <c r="E264" s="26">
        <f t="shared" si="18"/>
        <v>1</v>
      </c>
      <c r="G264" s="26"/>
      <c r="S264" s="56">
        <v>66</v>
      </c>
      <c r="AB264" s="110">
        <f t="shared" si="19"/>
        <v>0</v>
      </c>
      <c r="AC264" s="110">
        <f t="shared" si="20"/>
        <v>0</v>
      </c>
      <c r="AK264" s="26"/>
      <c r="AL264" s="26"/>
      <c r="AM264" s="26"/>
      <c r="AN264" s="26"/>
    </row>
    <row r="265" spans="1:29" ht="12.75">
      <c r="A265" t="s">
        <v>741</v>
      </c>
      <c r="B265" s="16" t="s">
        <v>312</v>
      </c>
      <c r="D265" s="51">
        <f t="shared" si="17"/>
        <v>10.25</v>
      </c>
      <c r="E265" s="26">
        <f t="shared" si="18"/>
        <v>4</v>
      </c>
      <c r="G265" s="26"/>
      <c r="U265" s="16">
        <v>11</v>
      </c>
      <c r="V265" s="16">
        <v>7</v>
      </c>
      <c r="W265" s="26">
        <v>15</v>
      </c>
      <c r="X265" s="26">
        <v>8</v>
      </c>
      <c r="AB265" s="110">
        <f t="shared" si="19"/>
        <v>0</v>
      </c>
      <c r="AC265" s="110">
        <f t="shared" si="20"/>
        <v>2</v>
      </c>
    </row>
    <row r="266" spans="1:40" ht="12.75">
      <c r="A266" s="23" t="s">
        <v>403</v>
      </c>
      <c r="B266" s="45" t="s">
        <v>312</v>
      </c>
      <c r="D266" s="51">
        <f t="shared" si="17"/>
        <v>56.5</v>
      </c>
      <c r="E266" s="26">
        <f t="shared" si="18"/>
        <v>2</v>
      </c>
      <c r="G266" s="26"/>
      <c r="O266" s="45">
        <v>42</v>
      </c>
      <c r="Q266" s="35">
        <v>71</v>
      </c>
      <c r="AB266" s="110">
        <f t="shared" si="19"/>
        <v>0</v>
      </c>
      <c r="AC266" s="110">
        <f t="shared" si="20"/>
        <v>0</v>
      </c>
      <c r="AK266" s="26"/>
      <c r="AL266" s="26"/>
      <c r="AM266" s="26"/>
      <c r="AN266" s="26"/>
    </row>
    <row r="267" spans="1:29" ht="12.75">
      <c r="A267" s="17" t="s">
        <v>178</v>
      </c>
      <c r="B267" s="26" t="s">
        <v>40</v>
      </c>
      <c r="D267" s="51">
        <f t="shared" si="17"/>
        <v>56.22222222222222</v>
      </c>
      <c r="E267" s="26">
        <f t="shared" si="18"/>
        <v>9</v>
      </c>
      <c r="G267" s="26"/>
      <c r="J267" s="16">
        <v>43</v>
      </c>
      <c r="K267" s="16">
        <v>57</v>
      </c>
      <c r="L267" s="16">
        <v>44</v>
      </c>
      <c r="M267" s="16">
        <v>53</v>
      </c>
      <c r="N267" s="35">
        <v>30</v>
      </c>
      <c r="O267" s="45">
        <v>40</v>
      </c>
      <c r="P267" s="49">
        <v>64</v>
      </c>
      <c r="S267" s="56">
        <v>79</v>
      </c>
      <c r="X267" s="26">
        <v>96</v>
      </c>
      <c r="AB267" s="110">
        <f t="shared" si="19"/>
        <v>0</v>
      </c>
      <c r="AC267" s="110">
        <f t="shared" si="20"/>
        <v>0</v>
      </c>
    </row>
    <row r="268" spans="1:29" ht="12.75">
      <c r="A268" s="23" t="s">
        <v>465</v>
      </c>
      <c r="B268" s="45" t="s">
        <v>18</v>
      </c>
      <c r="D268" s="51">
        <f t="shared" si="17"/>
        <v>29</v>
      </c>
      <c r="E268" s="26">
        <f t="shared" si="18"/>
        <v>3</v>
      </c>
      <c r="G268" s="26"/>
      <c r="P268" s="49">
        <v>40</v>
      </c>
      <c r="Q268" s="35">
        <v>19</v>
      </c>
      <c r="R268" s="35">
        <v>28</v>
      </c>
      <c r="AB268" s="110">
        <f t="shared" si="19"/>
        <v>0</v>
      </c>
      <c r="AC268" s="110">
        <f t="shared" si="20"/>
        <v>0</v>
      </c>
    </row>
    <row r="269" spans="1:40" ht="12.75">
      <c r="A269" s="17" t="s">
        <v>316</v>
      </c>
      <c r="B269" s="26" t="s">
        <v>18</v>
      </c>
      <c r="D269" s="51">
        <f t="shared" si="17"/>
        <v>35.4</v>
      </c>
      <c r="E269" s="26">
        <f t="shared" si="18"/>
        <v>5</v>
      </c>
      <c r="G269" s="26"/>
      <c r="M269" s="16">
        <v>37</v>
      </c>
      <c r="S269" s="56">
        <v>45</v>
      </c>
      <c r="U269" s="16">
        <v>5</v>
      </c>
      <c r="V269" s="16">
        <v>38</v>
      </c>
      <c r="W269" s="26">
        <v>52</v>
      </c>
      <c r="AB269" s="110">
        <f t="shared" si="19"/>
        <v>1</v>
      </c>
      <c r="AC269" s="110">
        <f t="shared" si="20"/>
        <v>1</v>
      </c>
      <c r="AK269" s="26"/>
      <c r="AL269" s="26"/>
      <c r="AM269" s="26"/>
      <c r="AN269" s="26"/>
    </row>
    <row r="270" spans="1:40" ht="12.75">
      <c r="A270" s="17" t="s">
        <v>318</v>
      </c>
      <c r="B270" s="26" t="s">
        <v>38</v>
      </c>
      <c r="D270" s="51">
        <f t="shared" si="17"/>
        <v>53</v>
      </c>
      <c r="E270" s="26">
        <f t="shared" si="18"/>
        <v>4</v>
      </c>
      <c r="G270" s="26"/>
      <c r="M270" s="16">
        <v>41</v>
      </c>
      <c r="O270" s="45">
        <v>33</v>
      </c>
      <c r="Q270" s="35">
        <v>60</v>
      </c>
      <c r="S270" s="56">
        <v>78</v>
      </c>
      <c r="AB270" s="110">
        <f t="shared" si="19"/>
        <v>0</v>
      </c>
      <c r="AC270" s="110">
        <f t="shared" si="20"/>
        <v>0</v>
      </c>
      <c r="AK270" s="26"/>
      <c r="AL270" s="26"/>
      <c r="AM270" s="26"/>
      <c r="AN270" s="26"/>
    </row>
    <row r="271" spans="1:29" ht="12.75">
      <c r="A271" s="17" t="s">
        <v>60</v>
      </c>
      <c r="B271" s="26" t="s">
        <v>16</v>
      </c>
      <c r="D271" s="51">
        <f t="shared" si="17"/>
        <v>5</v>
      </c>
      <c r="E271" s="26">
        <f t="shared" si="18"/>
        <v>1</v>
      </c>
      <c r="G271" s="16">
        <v>5</v>
      </c>
      <c r="AB271" s="110">
        <f t="shared" si="19"/>
        <v>1</v>
      </c>
      <c r="AC271" s="110">
        <f t="shared" si="20"/>
        <v>1</v>
      </c>
    </row>
    <row r="272" spans="1:40" ht="12.75">
      <c r="A272" s="17" t="s">
        <v>118</v>
      </c>
      <c r="B272" s="26" t="s">
        <v>38</v>
      </c>
      <c r="D272" s="51">
        <f t="shared" si="17"/>
        <v>15</v>
      </c>
      <c r="E272" s="26">
        <f t="shared" si="18"/>
        <v>1</v>
      </c>
      <c r="G272" s="26"/>
      <c r="I272" s="16">
        <v>15</v>
      </c>
      <c r="AB272" s="110">
        <f t="shared" si="19"/>
        <v>0</v>
      </c>
      <c r="AC272" s="110">
        <f t="shared" si="20"/>
        <v>0</v>
      </c>
      <c r="AK272" s="26"/>
      <c r="AL272" s="26"/>
      <c r="AM272" s="26"/>
      <c r="AN272" s="26"/>
    </row>
    <row r="273" spans="1:40" ht="12.75">
      <c r="A273" s="17" t="s">
        <v>91</v>
      </c>
      <c r="B273" s="26" t="s">
        <v>16</v>
      </c>
      <c r="D273" s="51">
        <f t="shared" si="17"/>
        <v>16</v>
      </c>
      <c r="E273" s="26">
        <f t="shared" si="18"/>
        <v>3</v>
      </c>
      <c r="G273" s="26"/>
      <c r="H273" s="16">
        <v>12</v>
      </c>
      <c r="J273" s="16">
        <v>29</v>
      </c>
      <c r="L273" s="16">
        <v>7</v>
      </c>
      <c r="AB273" s="110">
        <f t="shared" si="19"/>
        <v>0</v>
      </c>
      <c r="AC273" s="110">
        <f t="shared" si="20"/>
        <v>1</v>
      </c>
      <c r="AK273" s="26"/>
      <c r="AL273" s="26"/>
      <c r="AM273" s="26"/>
      <c r="AN273" s="26"/>
    </row>
    <row r="274" spans="1:40" ht="12.75">
      <c r="A274" t="s">
        <v>940</v>
      </c>
      <c r="B274" s="104" t="s">
        <v>209</v>
      </c>
      <c r="D274" s="51">
        <f t="shared" si="17"/>
        <v>24</v>
      </c>
      <c r="E274" s="26">
        <f t="shared" si="18"/>
        <v>2</v>
      </c>
      <c r="F274" s="45"/>
      <c r="W274" s="27">
        <v>31</v>
      </c>
      <c r="X274" s="26">
        <v>17</v>
      </c>
      <c r="AB274" s="110">
        <f t="shared" si="19"/>
        <v>0</v>
      </c>
      <c r="AC274" s="110">
        <f t="shared" si="20"/>
        <v>0</v>
      </c>
      <c r="AK274" s="26"/>
      <c r="AL274" s="26"/>
      <c r="AM274" s="26"/>
      <c r="AN274" s="26"/>
    </row>
    <row r="275" spans="1:40" ht="12.75">
      <c r="A275" s="129" t="s">
        <v>1045</v>
      </c>
      <c r="B275" s="16" t="s">
        <v>69</v>
      </c>
      <c r="D275" s="51">
        <f t="shared" si="17"/>
        <v>95</v>
      </c>
      <c r="E275" s="26">
        <f t="shared" si="18"/>
        <v>1</v>
      </c>
      <c r="X275" s="26">
        <v>95</v>
      </c>
      <c r="AB275" s="110">
        <f t="shared" si="19"/>
        <v>0</v>
      </c>
      <c r="AC275" s="110">
        <f t="shared" si="20"/>
        <v>0</v>
      </c>
      <c r="AK275" s="26"/>
      <c r="AL275" s="26"/>
      <c r="AM275" s="26"/>
      <c r="AN275" s="26"/>
    </row>
    <row r="276" spans="1:40" ht="12.75">
      <c r="A276" t="s">
        <v>969</v>
      </c>
      <c r="B276" s="26" t="s">
        <v>69</v>
      </c>
      <c r="D276" s="51">
        <f t="shared" si="17"/>
        <v>14.666666666666666</v>
      </c>
      <c r="E276" s="26">
        <f t="shared" si="18"/>
        <v>3</v>
      </c>
      <c r="G276" s="26"/>
      <c r="L276" s="16">
        <v>23</v>
      </c>
      <c r="Q276" s="35">
        <v>7</v>
      </c>
      <c r="W276" s="26">
        <v>14</v>
      </c>
      <c r="AB276" s="110">
        <f t="shared" si="19"/>
        <v>0</v>
      </c>
      <c r="AC276" s="110">
        <f t="shared" si="20"/>
        <v>1</v>
      </c>
      <c r="AK276" s="26"/>
      <c r="AL276" s="26"/>
      <c r="AM276" s="26"/>
      <c r="AN276" s="26"/>
    </row>
    <row r="277" spans="1:40" ht="12.75">
      <c r="A277" s="96" t="s">
        <v>968</v>
      </c>
      <c r="B277" s="15" t="s">
        <v>69</v>
      </c>
      <c r="C277" s="5" t="s">
        <v>822</v>
      </c>
      <c r="D277" s="51">
        <f t="shared" si="17"/>
        <v>25.4</v>
      </c>
      <c r="E277" s="26">
        <f t="shared" si="18"/>
        <v>10</v>
      </c>
      <c r="G277" s="26"/>
      <c r="H277" s="16">
        <v>23</v>
      </c>
      <c r="J277" s="16">
        <v>16</v>
      </c>
      <c r="L277" s="16">
        <v>22</v>
      </c>
      <c r="O277" s="45">
        <v>32</v>
      </c>
      <c r="P277" s="49">
        <v>15</v>
      </c>
      <c r="R277" s="35">
        <v>12</v>
      </c>
      <c r="S277" s="13">
        <v>3</v>
      </c>
      <c r="T277" s="56">
        <v>23</v>
      </c>
      <c r="U277" s="16">
        <v>31</v>
      </c>
      <c r="X277" s="26">
        <v>77</v>
      </c>
      <c r="AB277" s="110">
        <f t="shared" si="19"/>
        <v>1</v>
      </c>
      <c r="AC277" s="110">
        <f t="shared" si="20"/>
        <v>1</v>
      </c>
      <c r="AK277" s="26"/>
      <c r="AL277" s="26"/>
      <c r="AM277" s="26"/>
      <c r="AN277" s="26"/>
    </row>
    <row r="278" spans="1:40" ht="12.75">
      <c r="A278" s="17" t="s">
        <v>71</v>
      </c>
      <c r="B278" s="26" t="s">
        <v>30</v>
      </c>
      <c r="D278" s="51">
        <f t="shared" si="17"/>
        <v>15</v>
      </c>
      <c r="E278" s="26">
        <f t="shared" si="18"/>
        <v>2</v>
      </c>
      <c r="G278" s="16">
        <v>15</v>
      </c>
      <c r="H278" s="16">
        <v>15</v>
      </c>
      <c r="AB278" s="110">
        <f t="shared" si="19"/>
        <v>0</v>
      </c>
      <c r="AC278" s="110">
        <f t="shared" si="20"/>
        <v>0</v>
      </c>
      <c r="AK278" s="26"/>
      <c r="AL278" s="26"/>
      <c r="AM278" s="26"/>
      <c r="AN278" s="26"/>
    </row>
    <row r="279" spans="1:40" ht="12.75">
      <c r="A279" s="17" t="s">
        <v>509</v>
      </c>
      <c r="B279" s="26" t="s">
        <v>64</v>
      </c>
      <c r="D279" s="51">
        <f t="shared" si="17"/>
        <v>49</v>
      </c>
      <c r="E279" s="26">
        <f t="shared" si="18"/>
        <v>1</v>
      </c>
      <c r="G279" s="26"/>
      <c r="Q279" s="35">
        <v>49</v>
      </c>
      <c r="AB279" s="110">
        <f t="shared" si="19"/>
        <v>0</v>
      </c>
      <c r="AC279" s="110">
        <f t="shared" si="20"/>
        <v>0</v>
      </c>
      <c r="AK279" s="26"/>
      <c r="AL279" s="26"/>
      <c r="AM279" s="26"/>
      <c r="AN279" s="26"/>
    </row>
    <row r="280" spans="1:40" ht="12.75">
      <c r="A280" t="s">
        <v>748</v>
      </c>
      <c r="B280" s="16" t="s">
        <v>310</v>
      </c>
      <c r="D280" s="51">
        <f t="shared" si="17"/>
        <v>53.5</v>
      </c>
      <c r="E280" s="26">
        <f t="shared" si="18"/>
        <v>2</v>
      </c>
      <c r="G280" s="26"/>
      <c r="S280" s="56">
        <v>77</v>
      </c>
      <c r="U280" s="16">
        <v>30</v>
      </c>
      <c r="AB280" s="110">
        <f t="shared" si="19"/>
        <v>0</v>
      </c>
      <c r="AC280" s="110">
        <f t="shared" si="20"/>
        <v>0</v>
      </c>
      <c r="AK280" s="26"/>
      <c r="AL280" s="26"/>
      <c r="AM280" s="26"/>
      <c r="AN280" s="26"/>
    </row>
    <row r="281" spans="1:40" ht="12.75">
      <c r="A281" s="17" t="s">
        <v>508</v>
      </c>
      <c r="B281" s="26" t="s">
        <v>310</v>
      </c>
      <c r="D281" s="51">
        <f t="shared" si="17"/>
        <v>30</v>
      </c>
      <c r="E281" s="26">
        <f t="shared" si="18"/>
        <v>5</v>
      </c>
      <c r="G281" s="26"/>
      <c r="Q281" s="35">
        <v>45</v>
      </c>
      <c r="R281" s="35">
        <v>4</v>
      </c>
      <c r="S281" s="56">
        <v>46</v>
      </c>
      <c r="T281" s="56">
        <v>10</v>
      </c>
      <c r="U281" s="16">
        <v>45</v>
      </c>
      <c r="AB281" s="110">
        <f t="shared" si="19"/>
        <v>1</v>
      </c>
      <c r="AC281" s="110">
        <f t="shared" si="20"/>
        <v>2</v>
      </c>
      <c r="AK281" s="26"/>
      <c r="AL281" s="26"/>
      <c r="AM281" s="26"/>
      <c r="AN281" s="26"/>
    </row>
    <row r="282" spans="1:40" ht="12.75">
      <c r="A282" s="48" t="s">
        <v>712</v>
      </c>
      <c r="B282" s="56" t="s">
        <v>34</v>
      </c>
      <c r="D282" s="51">
        <f t="shared" si="17"/>
        <v>64</v>
      </c>
      <c r="E282" s="26">
        <f t="shared" si="18"/>
        <v>1</v>
      </c>
      <c r="G282" s="26"/>
      <c r="T282" s="56">
        <v>64</v>
      </c>
      <c r="AB282" s="110">
        <f t="shared" si="19"/>
        <v>0</v>
      </c>
      <c r="AC282" s="110">
        <f t="shared" si="20"/>
        <v>0</v>
      </c>
      <c r="AK282" s="26"/>
      <c r="AL282" s="26"/>
      <c r="AM282" s="26"/>
      <c r="AN282" s="26"/>
    </row>
    <row r="283" spans="1:40" ht="12.75">
      <c r="A283" s="17" t="s">
        <v>236</v>
      </c>
      <c r="B283" s="26" t="s">
        <v>36</v>
      </c>
      <c r="D283" s="51">
        <f t="shared" si="17"/>
        <v>58</v>
      </c>
      <c r="E283" s="26">
        <f t="shared" si="18"/>
        <v>1</v>
      </c>
      <c r="G283" s="26"/>
      <c r="K283" s="16">
        <v>58</v>
      </c>
      <c r="AB283" s="110">
        <f t="shared" si="19"/>
        <v>0</v>
      </c>
      <c r="AC283" s="110">
        <f t="shared" si="20"/>
        <v>0</v>
      </c>
      <c r="AK283" s="26"/>
      <c r="AL283" s="26"/>
      <c r="AM283" s="26"/>
      <c r="AN283" s="26"/>
    </row>
    <row r="284" spans="1:40" ht="12.75">
      <c r="A284" s="14" t="s">
        <v>15</v>
      </c>
      <c r="B284" s="15" t="s">
        <v>16</v>
      </c>
      <c r="C284" s="5" t="s">
        <v>822</v>
      </c>
      <c r="D284" s="51">
        <f t="shared" si="17"/>
        <v>7.5</v>
      </c>
      <c r="E284" s="26">
        <f t="shared" si="18"/>
        <v>2</v>
      </c>
      <c r="F284" s="13">
        <v>3</v>
      </c>
      <c r="G284" s="26"/>
      <c r="I284" s="26">
        <v>12</v>
      </c>
      <c r="AB284" s="110">
        <f t="shared" si="19"/>
        <v>1</v>
      </c>
      <c r="AC284" s="110">
        <f t="shared" si="20"/>
        <v>1</v>
      </c>
      <c r="AK284" s="26"/>
      <c r="AL284" s="26"/>
      <c r="AM284" s="26"/>
      <c r="AN284" s="26"/>
    </row>
    <row r="285" spans="1:40" ht="12.75">
      <c r="A285" s="17" t="s">
        <v>31</v>
      </c>
      <c r="B285" s="26" t="s">
        <v>30</v>
      </c>
      <c r="D285" s="51">
        <f t="shared" si="17"/>
        <v>13</v>
      </c>
      <c r="E285" s="26">
        <f t="shared" si="18"/>
        <v>1</v>
      </c>
      <c r="F285" s="16">
        <v>13</v>
      </c>
      <c r="G285" s="26"/>
      <c r="AB285" s="110">
        <f t="shared" si="19"/>
        <v>0</v>
      </c>
      <c r="AC285" s="110">
        <f t="shared" si="20"/>
        <v>0</v>
      </c>
      <c r="AK285" s="26"/>
      <c r="AL285" s="26"/>
      <c r="AM285" s="26"/>
      <c r="AN285" s="26"/>
    </row>
    <row r="286" spans="1:40" ht="12.75">
      <c r="A286" s="17" t="s">
        <v>802</v>
      </c>
      <c r="B286" s="26" t="s">
        <v>18</v>
      </c>
      <c r="D286" s="51">
        <f t="shared" si="17"/>
        <v>41</v>
      </c>
      <c r="E286" s="26">
        <f t="shared" si="18"/>
        <v>1</v>
      </c>
      <c r="G286" s="26"/>
      <c r="V286" s="16">
        <v>41</v>
      </c>
      <c r="AB286" s="110">
        <f t="shared" si="19"/>
        <v>0</v>
      </c>
      <c r="AC286" s="110">
        <f t="shared" si="20"/>
        <v>0</v>
      </c>
      <c r="AK286" s="26"/>
      <c r="AL286" s="26"/>
      <c r="AM286" s="26"/>
      <c r="AN286" s="26"/>
    </row>
    <row r="287" spans="1:40" ht="12.75">
      <c r="A287" s="17" t="s">
        <v>501</v>
      </c>
      <c r="B287" s="26" t="s">
        <v>18</v>
      </c>
      <c r="D287" s="51">
        <f t="shared" si="17"/>
        <v>26</v>
      </c>
      <c r="E287" s="26">
        <f t="shared" si="18"/>
        <v>2</v>
      </c>
      <c r="G287" s="26"/>
      <c r="Q287" s="35">
        <v>17</v>
      </c>
      <c r="R287" s="35">
        <v>35</v>
      </c>
      <c r="AB287" s="110">
        <f t="shared" si="19"/>
        <v>0</v>
      </c>
      <c r="AC287" s="110">
        <f t="shared" si="20"/>
        <v>0</v>
      </c>
      <c r="AK287" s="26"/>
      <c r="AL287" s="26"/>
      <c r="AM287" s="26"/>
      <c r="AN287" s="26"/>
    </row>
    <row r="288" spans="1:40" ht="12.75">
      <c r="A288" t="s">
        <v>944</v>
      </c>
      <c r="B288" s="104" t="s">
        <v>78</v>
      </c>
      <c r="D288" s="51">
        <f t="shared" si="17"/>
        <v>60</v>
      </c>
      <c r="E288" s="26">
        <f t="shared" si="18"/>
        <v>1</v>
      </c>
      <c r="F288" s="46"/>
      <c r="W288" s="27">
        <v>60</v>
      </c>
      <c r="AB288" s="110">
        <f t="shared" si="19"/>
        <v>0</v>
      </c>
      <c r="AC288" s="110">
        <f t="shared" si="20"/>
        <v>0</v>
      </c>
      <c r="AK288" s="26"/>
      <c r="AL288" s="26"/>
      <c r="AM288" s="26"/>
      <c r="AN288" s="26"/>
    </row>
    <row r="289" spans="1:40" ht="12.75">
      <c r="A289" s="17" t="s">
        <v>333</v>
      </c>
      <c r="B289" s="26" t="s">
        <v>209</v>
      </c>
      <c r="D289" s="51">
        <f t="shared" si="17"/>
        <v>66</v>
      </c>
      <c r="E289" s="26">
        <f t="shared" si="18"/>
        <v>1</v>
      </c>
      <c r="G289" s="26"/>
      <c r="M289" s="16">
        <v>66</v>
      </c>
      <c r="AB289" s="110">
        <f t="shared" si="19"/>
        <v>0</v>
      </c>
      <c r="AC289" s="110">
        <f t="shared" si="20"/>
        <v>0</v>
      </c>
      <c r="AK289" s="26"/>
      <c r="AL289" s="26"/>
      <c r="AM289" s="26"/>
      <c r="AN289" s="26"/>
    </row>
    <row r="290" spans="1:40" ht="12.75">
      <c r="A290" s="17" t="s">
        <v>172</v>
      </c>
      <c r="B290" s="26" t="s">
        <v>69</v>
      </c>
      <c r="D290" s="51">
        <f t="shared" si="17"/>
        <v>33</v>
      </c>
      <c r="E290" s="26">
        <f t="shared" si="18"/>
        <v>1</v>
      </c>
      <c r="G290" s="26"/>
      <c r="J290" s="16">
        <v>33</v>
      </c>
      <c r="AB290" s="110">
        <f t="shared" si="19"/>
        <v>0</v>
      </c>
      <c r="AC290" s="110">
        <f t="shared" si="20"/>
        <v>0</v>
      </c>
      <c r="AK290" s="26"/>
      <c r="AL290" s="26"/>
      <c r="AM290" s="26"/>
      <c r="AN290" s="26"/>
    </row>
    <row r="291" spans="1:40" ht="12.75">
      <c r="A291" s="23" t="s">
        <v>466</v>
      </c>
      <c r="B291" s="45" t="s">
        <v>62</v>
      </c>
      <c r="D291" s="51">
        <f t="shared" si="17"/>
        <v>68</v>
      </c>
      <c r="E291" s="26">
        <f t="shared" si="18"/>
        <v>2</v>
      </c>
      <c r="G291" s="26"/>
      <c r="P291" s="49">
        <v>68</v>
      </c>
      <c r="Q291" s="35">
        <v>68</v>
      </c>
      <c r="AB291" s="110">
        <f t="shared" si="19"/>
        <v>0</v>
      </c>
      <c r="AC291" s="110">
        <f t="shared" si="20"/>
        <v>0</v>
      </c>
      <c r="AK291" s="26"/>
      <c r="AL291" s="26"/>
      <c r="AM291" s="26"/>
      <c r="AN291" s="26"/>
    </row>
    <row r="292" spans="1:40" ht="12.75">
      <c r="A292" s="17" t="s">
        <v>126</v>
      </c>
      <c r="B292" s="26" t="s">
        <v>14</v>
      </c>
      <c r="D292" s="51">
        <f t="shared" si="17"/>
        <v>36.5</v>
      </c>
      <c r="E292" s="26">
        <f t="shared" si="18"/>
        <v>4</v>
      </c>
      <c r="G292" s="26"/>
      <c r="I292" s="16">
        <v>25</v>
      </c>
      <c r="J292" s="16">
        <v>35</v>
      </c>
      <c r="L292" s="16">
        <v>40</v>
      </c>
      <c r="M292" s="16">
        <v>46</v>
      </c>
      <c r="AB292" s="110">
        <f t="shared" si="19"/>
        <v>0</v>
      </c>
      <c r="AC292" s="110">
        <f t="shared" si="20"/>
        <v>0</v>
      </c>
      <c r="AK292" s="26"/>
      <c r="AL292" s="26"/>
      <c r="AM292" s="26"/>
      <c r="AN292" s="26"/>
    </row>
    <row r="293" spans="1:40" ht="12.75">
      <c r="A293" s="129" t="s">
        <v>1038</v>
      </c>
      <c r="B293" s="16" t="s">
        <v>23</v>
      </c>
      <c r="D293" s="51">
        <f t="shared" si="17"/>
        <v>88</v>
      </c>
      <c r="E293" s="26">
        <f t="shared" si="18"/>
        <v>1</v>
      </c>
      <c r="X293" s="26">
        <v>88</v>
      </c>
      <c r="AB293" s="110">
        <f t="shared" si="19"/>
        <v>0</v>
      </c>
      <c r="AC293" s="110">
        <f t="shared" si="20"/>
        <v>0</v>
      </c>
      <c r="AK293" s="26"/>
      <c r="AL293" s="26"/>
      <c r="AM293" s="26"/>
      <c r="AN293" s="26"/>
    </row>
    <row r="294" spans="1:40" ht="12.75">
      <c r="A294" s="25" t="s">
        <v>687</v>
      </c>
      <c r="B294" s="56" t="s">
        <v>312</v>
      </c>
      <c r="D294" s="51">
        <f t="shared" si="17"/>
        <v>27</v>
      </c>
      <c r="E294" s="26">
        <f t="shared" si="18"/>
        <v>4</v>
      </c>
      <c r="G294" s="26"/>
      <c r="S294" s="56">
        <v>34</v>
      </c>
      <c r="T294" s="56">
        <v>8</v>
      </c>
      <c r="U294" s="16">
        <v>50</v>
      </c>
      <c r="V294" s="16">
        <v>16</v>
      </c>
      <c r="AB294" s="110">
        <f t="shared" si="19"/>
        <v>0</v>
      </c>
      <c r="AC294" s="110">
        <f t="shared" si="20"/>
        <v>1</v>
      </c>
      <c r="AK294" s="26"/>
      <c r="AL294" s="26"/>
      <c r="AM294" s="26"/>
      <c r="AN294" s="26"/>
    </row>
    <row r="295" spans="1:40" ht="12.75">
      <c r="A295" s="17" t="s">
        <v>169</v>
      </c>
      <c r="B295" s="26" t="s">
        <v>20</v>
      </c>
      <c r="D295" s="51">
        <f t="shared" si="17"/>
        <v>26</v>
      </c>
      <c r="E295" s="26">
        <f t="shared" si="18"/>
        <v>1</v>
      </c>
      <c r="G295" s="26"/>
      <c r="J295" s="16">
        <v>26</v>
      </c>
      <c r="AB295" s="110">
        <f t="shared" si="19"/>
        <v>0</v>
      </c>
      <c r="AC295" s="110">
        <f t="shared" si="20"/>
        <v>0</v>
      </c>
      <c r="AK295" s="26"/>
      <c r="AL295" s="26"/>
      <c r="AM295" s="26"/>
      <c r="AN295" s="26"/>
    </row>
    <row r="296" spans="1:40" ht="12.75">
      <c r="A296" s="17" t="s">
        <v>87</v>
      </c>
      <c r="B296" s="26" t="s">
        <v>30</v>
      </c>
      <c r="D296" s="51">
        <f t="shared" si="17"/>
        <v>7</v>
      </c>
      <c r="E296" s="26">
        <f t="shared" si="18"/>
        <v>1</v>
      </c>
      <c r="G296" s="26"/>
      <c r="H296" s="16">
        <v>7</v>
      </c>
      <c r="AB296" s="110">
        <f t="shared" si="19"/>
        <v>0</v>
      </c>
      <c r="AC296" s="110">
        <f t="shared" si="20"/>
        <v>1</v>
      </c>
      <c r="AK296" s="26"/>
      <c r="AL296" s="26"/>
      <c r="AM296" s="26"/>
      <c r="AN296" s="26"/>
    </row>
    <row r="297" spans="1:40" ht="12.75">
      <c r="A297" s="99" t="s">
        <v>934</v>
      </c>
      <c r="B297" s="104" t="s">
        <v>312</v>
      </c>
      <c r="D297" s="51">
        <f t="shared" si="17"/>
        <v>10.5</v>
      </c>
      <c r="E297" s="26">
        <f t="shared" si="18"/>
        <v>2</v>
      </c>
      <c r="F297" s="45"/>
      <c r="W297" s="27">
        <v>10</v>
      </c>
      <c r="X297" s="26">
        <v>11</v>
      </c>
      <c r="AB297" s="110">
        <f t="shared" si="19"/>
        <v>0</v>
      </c>
      <c r="AC297" s="110">
        <f t="shared" si="20"/>
        <v>1</v>
      </c>
      <c r="AK297" s="26"/>
      <c r="AL297" s="26"/>
      <c r="AM297" s="26"/>
      <c r="AN297" s="26"/>
    </row>
    <row r="298" spans="1:40" ht="12.75">
      <c r="A298" s="23" t="s">
        <v>399</v>
      </c>
      <c r="B298" s="45" t="s">
        <v>209</v>
      </c>
      <c r="D298" s="51">
        <f t="shared" si="17"/>
        <v>35.857142857142854</v>
      </c>
      <c r="E298" s="26">
        <f t="shared" si="18"/>
        <v>7</v>
      </c>
      <c r="G298" s="26"/>
      <c r="O298" s="45">
        <v>34</v>
      </c>
      <c r="P298" s="49">
        <v>56</v>
      </c>
      <c r="Q298" s="35">
        <v>40</v>
      </c>
      <c r="R298" s="35">
        <v>41</v>
      </c>
      <c r="S298" s="56">
        <v>10</v>
      </c>
      <c r="T298" s="56">
        <v>57</v>
      </c>
      <c r="U298" s="16">
        <v>13</v>
      </c>
      <c r="AB298" s="110">
        <f t="shared" si="19"/>
        <v>0</v>
      </c>
      <c r="AC298" s="110">
        <f t="shared" si="20"/>
        <v>1</v>
      </c>
      <c r="AK298" s="26"/>
      <c r="AL298" s="26"/>
      <c r="AM298" s="26"/>
      <c r="AN298" s="26"/>
    </row>
    <row r="299" spans="1:40" ht="12.75">
      <c r="A299" s="8" t="s">
        <v>274</v>
      </c>
      <c r="B299" s="9" t="s">
        <v>18</v>
      </c>
      <c r="C299" s="5" t="s">
        <v>822</v>
      </c>
      <c r="D299" s="51">
        <f t="shared" si="17"/>
        <v>20.363636363636363</v>
      </c>
      <c r="E299" s="26">
        <f t="shared" si="18"/>
        <v>11</v>
      </c>
      <c r="G299" s="26"/>
      <c r="L299" s="16">
        <v>35</v>
      </c>
      <c r="M299" s="16">
        <v>19</v>
      </c>
      <c r="O299" s="45">
        <v>17</v>
      </c>
      <c r="P299" s="49">
        <v>9</v>
      </c>
      <c r="Q299" s="10">
        <v>2</v>
      </c>
      <c r="S299" s="56">
        <v>52</v>
      </c>
      <c r="T299" s="7">
        <v>1</v>
      </c>
      <c r="U299" s="10">
        <v>2</v>
      </c>
      <c r="V299" s="16">
        <v>26</v>
      </c>
      <c r="W299" s="26">
        <v>30</v>
      </c>
      <c r="X299" s="26">
        <v>31</v>
      </c>
      <c r="AB299" s="110">
        <f t="shared" si="19"/>
        <v>3</v>
      </c>
      <c r="AC299" s="110">
        <f t="shared" si="20"/>
        <v>4</v>
      </c>
      <c r="AK299" s="26"/>
      <c r="AL299" s="26"/>
      <c r="AM299" s="26"/>
      <c r="AN299" s="26"/>
    </row>
    <row r="300" spans="1:40" ht="12.75">
      <c r="A300" s="8" t="s">
        <v>92</v>
      </c>
      <c r="B300" s="9" t="s">
        <v>34</v>
      </c>
      <c r="C300" s="5" t="s">
        <v>822</v>
      </c>
      <c r="D300" s="51">
        <f t="shared" si="17"/>
        <v>34.875</v>
      </c>
      <c r="E300" s="26">
        <f t="shared" si="18"/>
        <v>8</v>
      </c>
      <c r="G300" s="26"/>
      <c r="H300" s="16">
        <v>13</v>
      </c>
      <c r="J300" s="7">
        <v>1</v>
      </c>
      <c r="K300" s="16">
        <v>41</v>
      </c>
      <c r="L300" s="16">
        <v>26</v>
      </c>
      <c r="M300" s="16">
        <v>29</v>
      </c>
      <c r="Q300" s="35">
        <v>48</v>
      </c>
      <c r="U300" s="16">
        <v>78</v>
      </c>
      <c r="V300" s="16">
        <v>43</v>
      </c>
      <c r="AB300" s="110">
        <f t="shared" si="19"/>
        <v>1</v>
      </c>
      <c r="AC300" s="110">
        <f t="shared" si="20"/>
        <v>1</v>
      </c>
      <c r="AK300" s="26"/>
      <c r="AL300" s="26"/>
      <c r="AM300" s="26"/>
      <c r="AN300" s="26"/>
    </row>
    <row r="301" spans="1:40" ht="12.75">
      <c r="A301" s="17" t="s">
        <v>176</v>
      </c>
      <c r="B301" s="26" t="s">
        <v>36</v>
      </c>
      <c r="D301" s="51">
        <f t="shared" si="17"/>
        <v>48.75</v>
      </c>
      <c r="E301" s="26">
        <f t="shared" si="18"/>
        <v>4</v>
      </c>
      <c r="G301" s="26"/>
      <c r="J301" s="16">
        <v>40</v>
      </c>
      <c r="K301" s="16">
        <v>47</v>
      </c>
      <c r="L301" s="16">
        <v>47</v>
      </c>
      <c r="M301" s="16">
        <v>61</v>
      </c>
      <c r="AB301" s="110">
        <f t="shared" si="19"/>
        <v>0</v>
      </c>
      <c r="AC301" s="110">
        <f t="shared" si="20"/>
        <v>0</v>
      </c>
      <c r="AK301" s="26"/>
      <c r="AL301" s="26"/>
      <c r="AM301" s="26"/>
      <c r="AN301" s="26"/>
    </row>
    <row r="302" spans="1:40" ht="12.75">
      <c r="A302" s="48" t="s">
        <v>548</v>
      </c>
      <c r="B302" s="56" t="s">
        <v>30</v>
      </c>
      <c r="D302" s="51">
        <f t="shared" si="17"/>
        <v>38</v>
      </c>
      <c r="E302" s="26">
        <f t="shared" si="18"/>
        <v>1</v>
      </c>
      <c r="G302" s="26"/>
      <c r="R302" s="35">
        <v>38</v>
      </c>
      <c r="AB302" s="110">
        <f t="shared" si="19"/>
        <v>0</v>
      </c>
      <c r="AC302" s="110">
        <f t="shared" si="20"/>
        <v>0</v>
      </c>
      <c r="AK302" s="26"/>
      <c r="AL302" s="26"/>
      <c r="AM302" s="26"/>
      <c r="AN302" s="26"/>
    </row>
    <row r="303" spans="1:40" ht="12.75">
      <c r="A303" s="28" t="s">
        <v>369</v>
      </c>
      <c r="B303" s="35" t="s">
        <v>30</v>
      </c>
      <c r="D303" s="51">
        <f t="shared" si="17"/>
        <v>33.5</v>
      </c>
      <c r="E303" s="26">
        <f t="shared" si="18"/>
        <v>2</v>
      </c>
      <c r="G303" s="26"/>
      <c r="N303" s="35">
        <v>43</v>
      </c>
      <c r="P303" s="49">
        <v>24</v>
      </c>
      <c r="AB303" s="110">
        <f t="shared" si="19"/>
        <v>0</v>
      </c>
      <c r="AC303" s="110">
        <f t="shared" si="20"/>
        <v>0</v>
      </c>
      <c r="AK303" s="26"/>
      <c r="AL303" s="26"/>
      <c r="AM303" s="26"/>
      <c r="AN303" s="26"/>
    </row>
    <row r="304" spans="1:40" ht="12.75">
      <c r="A304" s="28" t="s">
        <v>363</v>
      </c>
      <c r="B304" s="35" t="s">
        <v>20</v>
      </c>
      <c r="D304" s="51">
        <f t="shared" si="17"/>
        <v>27</v>
      </c>
      <c r="E304" s="26">
        <f t="shared" si="18"/>
        <v>2</v>
      </c>
      <c r="G304" s="26"/>
      <c r="N304" s="35">
        <v>31</v>
      </c>
      <c r="O304" s="45">
        <v>23</v>
      </c>
      <c r="AB304" s="110">
        <f t="shared" si="19"/>
        <v>0</v>
      </c>
      <c r="AC304" s="110">
        <f t="shared" si="20"/>
        <v>0</v>
      </c>
      <c r="AK304" s="26"/>
      <c r="AL304" s="26"/>
      <c r="AM304" s="26"/>
      <c r="AN304" s="26"/>
    </row>
    <row r="305" spans="1:40" ht="12.75">
      <c r="A305" s="98" t="s">
        <v>943</v>
      </c>
      <c r="B305" s="104" t="s">
        <v>64</v>
      </c>
      <c r="D305" s="51">
        <f t="shared" si="17"/>
        <v>58</v>
      </c>
      <c r="E305" s="26">
        <f t="shared" si="18"/>
        <v>1</v>
      </c>
      <c r="F305" s="45"/>
      <c r="W305" s="27">
        <v>58</v>
      </c>
      <c r="AB305" s="110">
        <f t="shared" si="19"/>
        <v>0</v>
      </c>
      <c r="AC305" s="110">
        <f t="shared" si="20"/>
        <v>0</v>
      </c>
      <c r="AK305" s="26"/>
      <c r="AL305" s="26"/>
      <c r="AM305" s="26"/>
      <c r="AN305" s="26"/>
    </row>
    <row r="306" spans="1:40" ht="12.75">
      <c r="A306" s="23" t="s">
        <v>467</v>
      </c>
      <c r="B306" s="45" t="s">
        <v>310</v>
      </c>
      <c r="D306" s="51">
        <f t="shared" si="17"/>
        <v>73.5</v>
      </c>
      <c r="E306" s="26">
        <f t="shared" si="18"/>
        <v>2</v>
      </c>
      <c r="G306" s="26"/>
      <c r="P306" s="49">
        <v>66</v>
      </c>
      <c r="S306" s="56">
        <v>81</v>
      </c>
      <c r="AB306" s="110">
        <f t="shared" si="19"/>
        <v>0</v>
      </c>
      <c r="AC306" s="110">
        <f t="shared" si="20"/>
        <v>0</v>
      </c>
      <c r="AK306" s="26"/>
      <c r="AL306" s="26"/>
      <c r="AM306" s="26"/>
      <c r="AN306" s="26"/>
    </row>
    <row r="307" spans="1:40" ht="12.75">
      <c r="A307" s="48" t="s">
        <v>713</v>
      </c>
      <c r="B307" s="56" t="s">
        <v>395</v>
      </c>
      <c r="D307" s="51">
        <f t="shared" si="17"/>
        <v>68.5</v>
      </c>
      <c r="E307" s="26">
        <f t="shared" si="18"/>
        <v>2</v>
      </c>
      <c r="G307" s="26"/>
      <c r="T307" s="56">
        <v>66</v>
      </c>
      <c r="W307" s="26">
        <v>71</v>
      </c>
      <c r="AB307" s="110">
        <f t="shared" si="19"/>
        <v>0</v>
      </c>
      <c r="AC307" s="110">
        <f t="shared" si="20"/>
        <v>0</v>
      </c>
      <c r="AK307" s="26"/>
      <c r="AL307" s="26"/>
      <c r="AM307" s="26"/>
      <c r="AN307" s="26"/>
    </row>
    <row r="308" spans="1:40" ht="12.75">
      <c r="A308" s="17" t="s">
        <v>184</v>
      </c>
      <c r="B308" s="26" t="s">
        <v>40</v>
      </c>
      <c r="D308" s="51">
        <f t="shared" si="17"/>
        <v>49</v>
      </c>
      <c r="E308" s="26">
        <f t="shared" si="18"/>
        <v>1</v>
      </c>
      <c r="G308" s="26"/>
      <c r="J308" s="16">
        <v>49</v>
      </c>
      <c r="AB308" s="110">
        <f t="shared" si="19"/>
        <v>0</v>
      </c>
      <c r="AC308" s="110">
        <f t="shared" si="20"/>
        <v>0</v>
      </c>
      <c r="AK308" s="26"/>
      <c r="AL308" s="26"/>
      <c r="AM308" s="26"/>
      <c r="AN308" s="26"/>
    </row>
    <row r="309" spans="1:40" ht="12.75">
      <c r="A309" s="48" t="s">
        <v>716</v>
      </c>
      <c r="B309" s="56" t="s">
        <v>362</v>
      </c>
      <c r="D309" s="51">
        <f t="shared" si="17"/>
        <v>58</v>
      </c>
      <c r="E309" s="26">
        <f t="shared" si="18"/>
        <v>3</v>
      </c>
      <c r="G309" s="26"/>
      <c r="T309" s="56">
        <v>74</v>
      </c>
      <c r="U309" s="16">
        <v>73</v>
      </c>
      <c r="X309" s="26">
        <v>27</v>
      </c>
      <c r="AB309" s="110">
        <f t="shared" si="19"/>
        <v>0</v>
      </c>
      <c r="AC309" s="110">
        <f t="shared" si="20"/>
        <v>0</v>
      </c>
      <c r="AK309" s="26"/>
      <c r="AL309" s="26"/>
      <c r="AM309" s="26"/>
      <c r="AN309" s="26"/>
    </row>
    <row r="310" spans="1:40" ht="12.75">
      <c r="A310" t="s">
        <v>238</v>
      </c>
      <c r="B310" s="26" t="s">
        <v>833</v>
      </c>
      <c r="D310" s="51">
        <f t="shared" si="17"/>
        <v>64.6</v>
      </c>
      <c r="E310" s="26">
        <f t="shared" si="18"/>
        <v>5</v>
      </c>
      <c r="G310" s="26"/>
      <c r="K310" s="16">
        <v>60</v>
      </c>
      <c r="L310" s="16">
        <v>53</v>
      </c>
      <c r="N310" s="35">
        <v>54</v>
      </c>
      <c r="P310" s="49">
        <v>77</v>
      </c>
      <c r="W310" s="45">
        <v>79</v>
      </c>
      <c r="AB310" s="110">
        <f t="shared" si="19"/>
        <v>0</v>
      </c>
      <c r="AC310" s="110">
        <f t="shared" si="20"/>
        <v>0</v>
      </c>
      <c r="AK310" s="26"/>
      <c r="AL310" s="26"/>
      <c r="AM310" s="26"/>
      <c r="AN310" s="26"/>
    </row>
    <row r="311" spans="1:40" ht="12.75">
      <c r="A311" s="17" t="s">
        <v>323</v>
      </c>
      <c r="B311" s="26" t="s">
        <v>310</v>
      </c>
      <c r="D311" s="51">
        <f t="shared" si="17"/>
        <v>32.333333333333336</v>
      </c>
      <c r="E311" s="26">
        <f t="shared" si="18"/>
        <v>6</v>
      </c>
      <c r="G311" s="26"/>
      <c r="M311" s="16">
        <v>50</v>
      </c>
      <c r="N311" s="35">
        <v>49</v>
      </c>
      <c r="O311" s="45">
        <v>39</v>
      </c>
      <c r="R311" s="35">
        <v>23</v>
      </c>
      <c r="S311" s="56">
        <v>26</v>
      </c>
      <c r="T311" s="56">
        <v>7</v>
      </c>
      <c r="AB311" s="110">
        <f t="shared" si="19"/>
        <v>0</v>
      </c>
      <c r="AC311" s="110">
        <f t="shared" si="20"/>
        <v>1</v>
      </c>
      <c r="AK311" s="26"/>
      <c r="AL311" s="26"/>
      <c r="AM311" s="26"/>
      <c r="AN311" s="26"/>
    </row>
    <row r="312" spans="1:40" ht="12.75">
      <c r="A312" s="17" t="s">
        <v>67</v>
      </c>
      <c r="B312" s="26" t="s">
        <v>18</v>
      </c>
      <c r="D312" s="51">
        <f t="shared" si="17"/>
        <v>23</v>
      </c>
      <c r="E312" s="26">
        <f t="shared" si="18"/>
        <v>2</v>
      </c>
      <c r="G312" s="16">
        <v>10</v>
      </c>
      <c r="H312" s="16">
        <v>36</v>
      </c>
      <c r="AB312" s="110">
        <f t="shared" si="19"/>
        <v>0</v>
      </c>
      <c r="AC312" s="110">
        <f t="shared" si="20"/>
        <v>1</v>
      </c>
      <c r="AK312" s="26"/>
      <c r="AL312" s="26"/>
      <c r="AM312" s="26"/>
      <c r="AN312" s="26"/>
    </row>
    <row r="313" spans="1:40" ht="12.75">
      <c r="A313" s="17" t="s">
        <v>275</v>
      </c>
      <c r="B313" s="26" t="s">
        <v>18</v>
      </c>
      <c r="D313" s="51">
        <f t="shared" si="17"/>
        <v>36</v>
      </c>
      <c r="E313" s="26">
        <f t="shared" si="18"/>
        <v>1</v>
      </c>
      <c r="G313" s="26"/>
      <c r="L313" s="16">
        <v>36</v>
      </c>
      <c r="AB313" s="110">
        <f t="shared" si="19"/>
        <v>0</v>
      </c>
      <c r="AC313" s="110">
        <f t="shared" si="20"/>
        <v>0</v>
      </c>
      <c r="AK313" s="26"/>
      <c r="AL313" s="26"/>
      <c r="AM313" s="26"/>
      <c r="AN313" s="26"/>
    </row>
    <row r="314" spans="1:40" ht="12.75">
      <c r="A314" s="8" t="s">
        <v>258</v>
      </c>
      <c r="B314" s="9" t="s">
        <v>122</v>
      </c>
      <c r="C314" s="5" t="s">
        <v>822</v>
      </c>
      <c r="D314" s="51">
        <f t="shared" si="17"/>
        <v>22.8</v>
      </c>
      <c r="E314" s="26">
        <f t="shared" si="18"/>
        <v>5</v>
      </c>
      <c r="G314" s="26"/>
      <c r="L314" s="7">
        <v>1</v>
      </c>
      <c r="M314" s="16">
        <v>7</v>
      </c>
      <c r="O314" s="45">
        <v>21</v>
      </c>
      <c r="P314" s="49">
        <v>20</v>
      </c>
      <c r="X314" s="26">
        <v>65</v>
      </c>
      <c r="AB314" s="110">
        <f t="shared" si="19"/>
        <v>1</v>
      </c>
      <c r="AC314" s="110">
        <f t="shared" si="20"/>
        <v>2</v>
      </c>
      <c r="AK314" s="26"/>
      <c r="AL314" s="26"/>
      <c r="AM314" s="26"/>
      <c r="AN314" s="26"/>
    </row>
    <row r="315" spans="1:40" ht="12.75">
      <c r="A315" s="129" t="s">
        <v>1046</v>
      </c>
      <c r="B315" s="104" t="s">
        <v>30</v>
      </c>
      <c r="D315" s="51">
        <f t="shared" si="17"/>
        <v>57</v>
      </c>
      <c r="E315" s="26">
        <f t="shared" si="18"/>
        <v>1</v>
      </c>
      <c r="X315" s="26">
        <v>57</v>
      </c>
      <c r="AB315" s="110">
        <f t="shared" si="19"/>
        <v>0</v>
      </c>
      <c r="AC315" s="110">
        <f t="shared" si="20"/>
        <v>0</v>
      </c>
      <c r="AK315" s="26"/>
      <c r="AL315" s="26"/>
      <c r="AM315" s="26"/>
      <c r="AN315" s="26"/>
    </row>
    <row r="316" spans="1:40" ht="12.75">
      <c r="A316" s="129" t="s">
        <v>1039</v>
      </c>
      <c r="B316" s="16" t="s">
        <v>78</v>
      </c>
      <c r="D316" s="51">
        <f t="shared" si="17"/>
        <v>89</v>
      </c>
      <c r="E316" s="26">
        <f t="shared" si="18"/>
        <v>1</v>
      </c>
      <c r="X316" s="26">
        <v>89</v>
      </c>
      <c r="AB316" s="110">
        <f t="shared" si="19"/>
        <v>0</v>
      </c>
      <c r="AC316" s="110">
        <f t="shared" si="20"/>
        <v>0</v>
      </c>
      <c r="AK316" s="26"/>
      <c r="AL316" s="26"/>
      <c r="AM316" s="26"/>
      <c r="AN316" s="26"/>
    </row>
    <row r="317" spans="1:40" ht="12.75">
      <c r="A317" s="23" t="s">
        <v>468</v>
      </c>
      <c r="B317" s="45" t="s">
        <v>34</v>
      </c>
      <c r="D317" s="51">
        <f t="shared" si="17"/>
        <v>43.5</v>
      </c>
      <c r="E317" s="26">
        <f t="shared" si="18"/>
        <v>2</v>
      </c>
      <c r="G317" s="26"/>
      <c r="P317" s="49">
        <v>28</v>
      </c>
      <c r="Q317" s="35">
        <v>59</v>
      </c>
      <c r="AB317" s="110">
        <f t="shared" si="19"/>
        <v>0</v>
      </c>
      <c r="AC317" s="110">
        <f t="shared" si="20"/>
        <v>0</v>
      </c>
      <c r="AK317" s="26"/>
      <c r="AL317" s="26"/>
      <c r="AM317" s="26"/>
      <c r="AN317" s="26"/>
    </row>
    <row r="318" spans="1:40" ht="12.75">
      <c r="A318" s="48" t="s">
        <v>711</v>
      </c>
      <c r="B318" s="56" t="s">
        <v>78</v>
      </c>
      <c r="D318" s="51">
        <f t="shared" si="17"/>
        <v>63</v>
      </c>
      <c r="E318" s="26">
        <f t="shared" si="18"/>
        <v>1</v>
      </c>
      <c r="G318" s="26"/>
      <c r="T318" s="56">
        <v>63</v>
      </c>
      <c r="AB318" s="110">
        <f t="shared" si="19"/>
        <v>0</v>
      </c>
      <c r="AC318" s="110">
        <f t="shared" si="20"/>
        <v>0</v>
      </c>
      <c r="AK318" s="26"/>
      <c r="AL318" s="26"/>
      <c r="AM318" s="26"/>
      <c r="AN318" s="26"/>
    </row>
    <row r="319" spans="1:40" ht="12.75">
      <c r="A319" t="s">
        <v>756</v>
      </c>
      <c r="B319" s="16" t="s">
        <v>312</v>
      </c>
      <c r="D319" s="51">
        <f t="shared" si="17"/>
        <v>42</v>
      </c>
      <c r="E319" s="26">
        <f t="shared" si="18"/>
        <v>1</v>
      </c>
      <c r="G319" s="26"/>
      <c r="U319" s="16">
        <v>42</v>
      </c>
      <c r="AB319" s="110">
        <f t="shared" si="19"/>
        <v>0</v>
      </c>
      <c r="AC319" s="110">
        <f t="shared" si="20"/>
        <v>0</v>
      </c>
      <c r="AK319" s="26"/>
      <c r="AL319" s="26"/>
      <c r="AM319" s="26"/>
      <c r="AN319" s="26"/>
    </row>
    <row r="320" spans="1:40" ht="12.75">
      <c r="A320" s="17" t="s">
        <v>99</v>
      </c>
      <c r="B320" s="26" t="s">
        <v>23</v>
      </c>
      <c r="D320" s="51">
        <f t="shared" si="17"/>
        <v>22</v>
      </c>
      <c r="E320" s="26">
        <f t="shared" si="18"/>
        <v>1</v>
      </c>
      <c r="G320" s="26"/>
      <c r="H320" s="16">
        <v>22</v>
      </c>
      <c r="AB320" s="110">
        <f t="shared" si="19"/>
        <v>0</v>
      </c>
      <c r="AC320" s="110">
        <f t="shared" si="20"/>
        <v>0</v>
      </c>
      <c r="AK320" s="26"/>
      <c r="AL320" s="26"/>
      <c r="AM320" s="26"/>
      <c r="AN320" s="26"/>
    </row>
    <row r="321" spans="1:40" ht="12.75">
      <c r="A321" s="23" t="s">
        <v>416</v>
      </c>
      <c r="B321" s="45" t="s">
        <v>398</v>
      </c>
      <c r="D321" s="51">
        <f t="shared" si="17"/>
        <v>67</v>
      </c>
      <c r="E321" s="26">
        <f t="shared" si="18"/>
        <v>1</v>
      </c>
      <c r="G321" s="26"/>
      <c r="O321" s="45">
        <v>67</v>
      </c>
      <c r="AB321" s="110">
        <f t="shared" si="19"/>
        <v>0</v>
      </c>
      <c r="AC321" s="110">
        <f t="shared" si="20"/>
        <v>0</v>
      </c>
      <c r="AK321" s="26"/>
      <c r="AL321" s="26"/>
      <c r="AM321" s="26"/>
      <c r="AN321" s="26"/>
    </row>
    <row r="322" spans="1:40" ht="12.75">
      <c r="A322" s="17" t="s">
        <v>328</v>
      </c>
      <c r="B322" s="26" t="s">
        <v>69</v>
      </c>
      <c r="D322" s="51">
        <f t="shared" si="17"/>
        <v>59</v>
      </c>
      <c r="E322" s="26">
        <f t="shared" si="18"/>
        <v>1</v>
      </c>
      <c r="G322" s="26"/>
      <c r="M322" s="16">
        <v>59</v>
      </c>
      <c r="AB322" s="110">
        <f t="shared" si="19"/>
        <v>0</v>
      </c>
      <c r="AC322" s="110">
        <f t="shared" si="20"/>
        <v>0</v>
      </c>
      <c r="AK322" s="26"/>
      <c r="AL322" s="26"/>
      <c r="AM322" s="26"/>
      <c r="AN322" s="26"/>
    </row>
    <row r="323" spans="1:40" ht="12.75">
      <c r="A323" s="17" t="s">
        <v>306</v>
      </c>
      <c r="B323" s="26" t="s">
        <v>23</v>
      </c>
      <c r="D323" s="51">
        <f t="shared" si="17"/>
        <v>28.166666666666668</v>
      </c>
      <c r="E323" s="26">
        <f t="shared" si="18"/>
        <v>6</v>
      </c>
      <c r="G323" s="26"/>
      <c r="M323" s="16">
        <v>20</v>
      </c>
      <c r="N323" s="35">
        <v>24</v>
      </c>
      <c r="Q323" s="35">
        <v>16</v>
      </c>
      <c r="S323" s="56">
        <v>15</v>
      </c>
      <c r="T323" s="56">
        <v>27</v>
      </c>
      <c r="X323" s="26">
        <v>67</v>
      </c>
      <c r="AB323" s="110">
        <f t="shared" si="19"/>
        <v>0</v>
      </c>
      <c r="AC323" s="110">
        <f t="shared" si="20"/>
        <v>0</v>
      </c>
      <c r="AK323" s="26"/>
      <c r="AL323" s="26"/>
      <c r="AM323" s="26"/>
      <c r="AN323" s="26"/>
    </row>
    <row r="324" spans="1:40" ht="12.75">
      <c r="A324" s="25" t="s">
        <v>691</v>
      </c>
      <c r="B324" s="56" t="s">
        <v>40</v>
      </c>
      <c r="D324" s="51">
        <f aca="true" t="shared" si="21" ref="D324:D387">SUM(F324:Z324)/E324</f>
        <v>22.4</v>
      </c>
      <c r="E324" s="26">
        <f aca="true" t="shared" si="22" ref="E324:E387">COUNTA(F324:Z324)</f>
        <v>5</v>
      </c>
      <c r="G324" s="26"/>
      <c r="S324" s="56">
        <v>65</v>
      </c>
      <c r="T324" s="56">
        <v>18</v>
      </c>
      <c r="U324" s="16">
        <v>12</v>
      </c>
      <c r="V324" s="16">
        <v>8</v>
      </c>
      <c r="W324" s="26">
        <v>9</v>
      </c>
      <c r="AB324" s="110">
        <f aca="true" t="shared" si="23" ref="AB324:AB387">COUNTIF(F324:AA324,"&lt;6")</f>
        <v>0</v>
      </c>
      <c r="AC324" s="110">
        <f aca="true" t="shared" si="24" ref="AC324:AC387">COUNTIF(F324:AA324,"&lt;11")</f>
        <v>2</v>
      </c>
      <c r="AK324" s="26"/>
      <c r="AL324" s="26"/>
      <c r="AM324" s="26"/>
      <c r="AN324" s="26"/>
    </row>
    <row r="325" spans="1:40" ht="12.75">
      <c r="A325" t="s">
        <v>755</v>
      </c>
      <c r="B325" s="16" t="s">
        <v>40</v>
      </c>
      <c r="D325" s="51">
        <f t="shared" si="21"/>
        <v>41</v>
      </c>
      <c r="E325" s="26">
        <f t="shared" si="22"/>
        <v>1</v>
      </c>
      <c r="G325" s="26"/>
      <c r="U325" s="16">
        <v>41</v>
      </c>
      <c r="AB325" s="110">
        <f t="shared" si="23"/>
        <v>0</v>
      </c>
      <c r="AC325" s="110">
        <f t="shared" si="24"/>
        <v>0</v>
      </c>
      <c r="AK325" s="26"/>
      <c r="AL325" s="26"/>
      <c r="AM325" s="26"/>
      <c r="AN325" s="26"/>
    </row>
    <row r="326" spans="1:40" ht="12.75">
      <c r="A326" s="17" t="s">
        <v>174</v>
      </c>
      <c r="B326" s="26" t="s">
        <v>69</v>
      </c>
      <c r="D326" s="51">
        <f t="shared" si="21"/>
        <v>36</v>
      </c>
      <c r="E326" s="26">
        <f t="shared" si="22"/>
        <v>1</v>
      </c>
      <c r="G326" s="26"/>
      <c r="J326" s="16">
        <v>36</v>
      </c>
      <c r="AB326" s="110">
        <f t="shared" si="23"/>
        <v>0</v>
      </c>
      <c r="AC326" s="110">
        <f t="shared" si="24"/>
        <v>0</v>
      </c>
      <c r="AK326" s="26"/>
      <c r="AL326" s="26"/>
      <c r="AM326" s="26"/>
      <c r="AN326" s="26"/>
    </row>
    <row r="327" spans="1:29" ht="12.75">
      <c r="A327" s="129" t="s">
        <v>1010</v>
      </c>
      <c r="B327" s="104" t="s">
        <v>34</v>
      </c>
      <c r="D327" s="51">
        <f t="shared" si="21"/>
        <v>41</v>
      </c>
      <c r="E327" s="26">
        <f t="shared" si="22"/>
        <v>1</v>
      </c>
      <c r="X327" s="26">
        <v>41</v>
      </c>
      <c r="AB327" s="110">
        <f t="shared" si="23"/>
        <v>0</v>
      </c>
      <c r="AC327" s="110">
        <f t="shared" si="24"/>
        <v>0</v>
      </c>
    </row>
    <row r="328" spans="1:40" ht="12.75">
      <c r="A328" s="25" t="s">
        <v>707</v>
      </c>
      <c r="B328" s="56" t="s">
        <v>122</v>
      </c>
      <c r="D328" s="51">
        <f t="shared" si="21"/>
        <v>54</v>
      </c>
      <c r="E328" s="26">
        <f t="shared" si="22"/>
        <v>3</v>
      </c>
      <c r="G328" s="26"/>
      <c r="S328" s="56">
        <v>54</v>
      </c>
      <c r="T328" s="56">
        <v>53</v>
      </c>
      <c r="W328" s="26">
        <v>55</v>
      </c>
      <c r="AB328" s="110">
        <f t="shared" si="23"/>
        <v>0</v>
      </c>
      <c r="AC328" s="110">
        <f t="shared" si="24"/>
        <v>0</v>
      </c>
      <c r="AK328" s="26"/>
      <c r="AL328" s="26"/>
      <c r="AM328" s="26"/>
      <c r="AN328" s="26"/>
    </row>
    <row r="329" spans="1:29" ht="12.75">
      <c r="A329" s="17" t="s">
        <v>334</v>
      </c>
      <c r="B329" s="26" t="s">
        <v>310</v>
      </c>
      <c r="D329" s="51">
        <f t="shared" si="21"/>
        <v>67</v>
      </c>
      <c r="E329" s="26">
        <f t="shared" si="22"/>
        <v>1</v>
      </c>
      <c r="G329" s="26"/>
      <c r="M329" s="16">
        <v>67</v>
      </c>
      <c r="AB329" s="110">
        <f t="shared" si="23"/>
        <v>0</v>
      </c>
      <c r="AC329" s="110">
        <f t="shared" si="24"/>
        <v>0</v>
      </c>
    </row>
    <row r="330" spans="1:40" ht="12.75">
      <c r="A330" s="11" t="s">
        <v>351</v>
      </c>
      <c r="B330" s="78" t="s">
        <v>122</v>
      </c>
      <c r="C330" s="5" t="s">
        <v>822</v>
      </c>
      <c r="D330" s="51">
        <f t="shared" si="21"/>
        <v>11</v>
      </c>
      <c r="E330" s="26">
        <f t="shared" si="22"/>
        <v>7</v>
      </c>
      <c r="G330" s="26"/>
      <c r="N330" s="35">
        <v>6</v>
      </c>
      <c r="P330" s="49">
        <v>16</v>
      </c>
      <c r="Q330" s="35">
        <v>22</v>
      </c>
      <c r="R330" s="35">
        <v>11</v>
      </c>
      <c r="S330" s="10">
        <v>2</v>
      </c>
      <c r="T330" s="56">
        <v>20</v>
      </c>
      <c r="U330" s="16" t="s">
        <v>568</v>
      </c>
      <c r="AB330" s="110">
        <f t="shared" si="23"/>
        <v>1</v>
      </c>
      <c r="AC330" s="110">
        <f t="shared" si="24"/>
        <v>2</v>
      </c>
      <c r="AK330" s="26"/>
      <c r="AL330" s="26"/>
      <c r="AM330" s="26"/>
      <c r="AN330" s="26"/>
    </row>
    <row r="331" spans="1:40" ht="12.75">
      <c r="A331" s="17" t="s">
        <v>89</v>
      </c>
      <c r="B331" s="26" t="s">
        <v>23</v>
      </c>
      <c r="D331" s="51">
        <f t="shared" si="21"/>
        <v>10</v>
      </c>
      <c r="E331" s="26">
        <f t="shared" si="22"/>
        <v>1</v>
      </c>
      <c r="G331" s="26"/>
      <c r="H331" s="16">
        <v>10</v>
      </c>
      <c r="AB331" s="110">
        <f t="shared" si="23"/>
        <v>0</v>
      </c>
      <c r="AC331" s="110">
        <f t="shared" si="24"/>
        <v>1</v>
      </c>
      <c r="AK331" s="26"/>
      <c r="AL331" s="26"/>
      <c r="AM331" s="26"/>
      <c r="AN331" s="26"/>
    </row>
    <row r="332" spans="1:40" ht="12.75">
      <c r="A332" s="17" t="s">
        <v>319</v>
      </c>
      <c r="B332" s="26" t="s">
        <v>16</v>
      </c>
      <c r="D332" s="51">
        <f t="shared" si="21"/>
        <v>44</v>
      </c>
      <c r="E332" s="26">
        <f t="shared" si="22"/>
        <v>1</v>
      </c>
      <c r="G332" s="26"/>
      <c r="M332" s="16">
        <v>44</v>
      </c>
      <c r="AB332" s="110">
        <f t="shared" si="23"/>
        <v>0</v>
      </c>
      <c r="AC332" s="110">
        <f t="shared" si="24"/>
        <v>0</v>
      </c>
      <c r="AK332" s="26"/>
      <c r="AL332" s="26"/>
      <c r="AM332" s="26"/>
      <c r="AN332" s="26"/>
    </row>
    <row r="333" spans="1:40" ht="12.75">
      <c r="A333" s="98" t="s">
        <v>948</v>
      </c>
      <c r="B333" s="104" t="s">
        <v>38</v>
      </c>
      <c r="D333" s="51">
        <f t="shared" si="21"/>
        <v>73</v>
      </c>
      <c r="E333" s="26">
        <f t="shared" si="22"/>
        <v>1</v>
      </c>
      <c r="W333" s="27">
        <v>73</v>
      </c>
      <c r="AB333" s="110">
        <f t="shared" si="23"/>
        <v>0</v>
      </c>
      <c r="AC333" s="110">
        <f t="shared" si="24"/>
        <v>0</v>
      </c>
      <c r="AK333" s="26"/>
      <c r="AL333" s="26"/>
      <c r="AM333" s="26"/>
      <c r="AN333" s="26"/>
    </row>
    <row r="334" spans="1:40" ht="12.75">
      <c r="A334" s="23" t="s">
        <v>469</v>
      </c>
      <c r="B334" s="45" t="s">
        <v>30</v>
      </c>
      <c r="D334" s="51">
        <f t="shared" si="21"/>
        <v>30.5</v>
      </c>
      <c r="E334" s="26">
        <f t="shared" si="22"/>
        <v>2</v>
      </c>
      <c r="G334" s="26"/>
      <c r="P334" s="49">
        <v>11</v>
      </c>
      <c r="T334" s="56">
        <v>50</v>
      </c>
      <c r="AB334" s="110">
        <f t="shared" si="23"/>
        <v>0</v>
      </c>
      <c r="AC334" s="110">
        <f t="shared" si="24"/>
        <v>0</v>
      </c>
      <c r="AK334" s="26"/>
      <c r="AL334" s="26"/>
      <c r="AM334" s="26"/>
      <c r="AN334" s="26"/>
    </row>
    <row r="335" spans="1:40" ht="12.75">
      <c r="A335" s="17" t="s">
        <v>949</v>
      </c>
      <c r="B335" s="104" t="s">
        <v>397</v>
      </c>
      <c r="D335" s="51">
        <f t="shared" si="21"/>
        <v>74</v>
      </c>
      <c r="E335" s="26">
        <f t="shared" si="22"/>
        <v>1</v>
      </c>
      <c r="W335" s="27">
        <v>74</v>
      </c>
      <c r="AB335" s="110">
        <f t="shared" si="23"/>
        <v>0</v>
      </c>
      <c r="AC335" s="110">
        <f t="shared" si="24"/>
        <v>0</v>
      </c>
      <c r="AK335" s="26"/>
      <c r="AL335" s="26"/>
      <c r="AM335" s="26"/>
      <c r="AN335" s="26"/>
    </row>
    <row r="336" spans="1:40" ht="12.75">
      <c r="A336" s="17" t="s">
        <v>505</v>
      </c>
      <c r="B336" s="26" t="s">
        <v>397</v>
      </c>
      <c r="D336" s="51">
        <f t="shared" si="21"/>
        <v>36</v>
      </c>
      <c r="E336" s="26">
        <f t="shared" si="22"/>
        <v>1</v>
      </c>
      <c r="G336" s="26"/>
      <c r="Q336" s="35">
        <v>36</v>
      </c>
      <c r="AB336" s="110">
        <f t="shared" si="23"/>
        <v>0</v>
      </c>
      <c r="AC336" s="110">
        <f t="shared" si="24"/>
        <v>0</v>
      </c>
      <c r="AK336" s="26"/>
      <c r="AL336" s="26"/>
      <c r="AM336" s="26"/>
      <c r="AN336" s="26"/>
    </row>
    <row r="337" spans="1:40" ht="12.75">
      <c r="A337" s="48" t="s">
        <v>699</v>
      </c>
      <c r="B337" s="56" t="s">
        <v>62</v>
      </c>
      <c r="D337" s="51">
        <f t="shared" si="21"/>
        <v>32.5</v>
      </c>
      <c r="E337" s="26">
        <f t="shared" si="22"/>
        <v>4</v>
      </c>
      <c r="G337" s="26"/>
      <c r="T337" s="56">
        <v>39</v>
      </c>
      <c r="U337" s="16">
        <v>51</v>
      </c>
      <c r="V337" s="16">
        <v>33</v>
      </c>
      <c r="W337" s="26">
        <v>7</v>
      </c>
      <c r="AB337" s="110">
        <f t="shared" si="23"/>
        <v>0</v>
      </c>
      <c r="AC337" s="110">
        <f t="shared" si="24"/>
        <v>1</v>
      </c>
      <c r="AK337" s="26"/>
      <c r="AL337" s="26"/>
      <c r="AM337" s="26"/>
      <c r="AN337" s="26"/>
    </row>
    <row r="338" spans="1:40" ht="12.75">
      <c r="A338" s="23" t="s">
        <v>394</v>
      </c>
      <c r="B338" s="45" t="s">
        <v>34</v>
      </c>
      <c r="D338" s="51">
        <f t="shared" si="21"/>
        <v>35</v>
      </c>
      <c r="E338" s="26">
        <f t="shared" si="22"/>
        <v>3</v>
      </c>
      <c r="G338" s="26"/>
      <c r="O338" s="45">
        <v>24</v>
      </c>
      <c r="P338" s="49">
        <v>30</v>
      </c>
      <c r="Q338" s="35">
        <v>51</v>
      </c>
      <c r="AB338" s="110">
        <f t="shared" si="23"/>
        <v>0</v>
      </c>
      <c r="AC338" s="110">
        <f t="shared" si="24"/>
        <v>0</v>
      </c>
      <c r="AD338" s="26"/>
      <c r="AE338" s="26"/>
      <c r="AF338" s="26"/>
      <c r="AG338" s="26"/>
      <c r="AH338" s="26"/>
      <c r="AI338" s="26"/>
      <c r="AJ338" s="5"/>
      <c r="AK338" s="26"/>
      <c r="AL338" s="76"/>
      <c r="AM338" s="76"/>
      <c r="AN338" s="76"/>
    </row>
    <row r="339" spans="1:40" ht="12.75">
      <c r="A339" s="129" t="s">
        <v>1047</v>
      </c>
      <c r="B339" s="16" t="s">
        <v>122</v>
      </c>
      <c r="D339" s="51">
        <f t="shared" si="21"/>
        <v>91</v>
      </c>
      <c r="E339" s="26">
        <f t="shared" si="22"/>
        <v>1</v>
      </c>
      <c r="X339" s="26">
        <v>91</v>
      </c>
      <c r="AB339" s="110">
        <f t="shared" si="23"/>
        <v>0</v>
      </c>
      <c r="AC339" s="110">
        <f t="shared" si="24"/>
        <v>0</v>
      </c>
      <c r="AK339" s="26"/>
      <c r="AL339" s="26"/>
      <c r="AM339" s="26"/>
      <c r="AN339" s="26"/>
    </row>
    <row r="340" spans="1:40" ht="12.75">
      <c r="A340" s="17" t="s">
        <v>352</v>
      </c>
      <c r="B340" s="35" t="s">
        <v>16</v>
      </c>
      <c r="D340" s="51">
        <f t="shared" si="21"/>
        <v>13.666666666666666</v>
      </c>
      <c r="E340" s="26">
        <f t="shared" si="22"/>
        <v>3</v>
      </c>
      <c r="G340" s="26"/>
      <c r="N340" s="35">
        <v>12</v>
      </c>
      <c r="O340" s="45">
        <v>8</v>
      </c>
      <c r="Q340" s="35">
        <v>21</v>
      </c>
      <c r="AB340" s="110">
        <f t="shared" si="23"/>
        <v>0</v>
      </c>
      <c r="AC340" s="110">
        <f t="shared" si="24"/>
        <v>1</v>
      </c>
      <c r="AK340" s="26"/>
      <c r="AL340" s="26"/>
      <c r="AM340" s="26"/>
      <c r="AN340" s="26"/>
    </row>
    <row r="341" spans="1:40" ht="12.75">
      <c r="A341" t="s">
        <v>768</v>
      </c>
      <c r="B341" s="16" t="s">
        <v>78</v>
      </c>
      <c r="D341" s="51">
        <f t="shared" si="21"/>
        <v>69.66666666666667</v>
      </c>
      <c r="E341" s="26">
        <f t="shared" si="22"/>
        <v>3</v>
      </c>
      <c r="G341" s="26"/>
      <c r="U341" s="16">
        <v>71</v>
      </c>
      <c r="V341" s="16">
        <v>46</v>
      </c>
      <c r="X341" s="26">
        <v>92</v>
      </c>
      <c r="AB341" s="110">
        <f t="shared" si="23"/>
        <v>0</v>
      </c>
      <c r="AC341" s="110">
        <f t="shared" si="24"/>
        <v>0</v>
      </c>
      <c r="AK341" s="26"/>
      <c r="AL341" s="26"/>
      <c r="AM341" s="26"/>
      <c r="AN341" s="26"/>
    </row>
    <row r="342" spans="1:40" ht="12.75">
      <c r="A342" t="s">
        <v>805</v>
      </c>
      <c r="B342" s="16" t="s">
        <v>40</v>
      </c>
      <c r="D342" s="51">
        <f t="shared" si="21"/>
        <v>63.333333333333336</v>
      </c>
      <c r="E342" s="26">
        <f t="shared" si="22"/>
        <v>3</v>
      </c>
      <c r="G342" s="26"/>
      <c r="V342" s="16">
        <v>55</v>
      </c>
      <c r="W342" s="26">
        <v>80</v>
      </c>
      <c r="X342" s="26">
        <v>55</v>
      </c>
      <c r="AB342" s="110">
        <f t="shared" si="23"/>
        <v>0</v>
      </c>
      <c r="AC342" s="110">
        <f t="shared" si="24"/>
        <v>0</v>
      </c>
      <c r="AK342" s="26"/>
      <c r="AL342" s="26"/>
      <c r="AM342" s="26"/>
      <c r="AN342" s="26"/>
    </row>
    <row r="343" spans="1:40" ht="12.75">
      <c r="A343" t="s">
        <v>818</v>
      </c>
      <c r="B343" s="56" t="s">
        <v>16</v>
      </c>
      <c r="D343" s="51">
        <f t="shared" si="21"/>
        <v>77</v>
      </c>
      <c r="E343" s="26">
        <f t="shared" si="22"/>
        <v>1</v>
      </c>
      <c r="G343" s="26"/>
      <c r="V343" s="16">
        <v>77</v>
      </c>
      <c r="AB343" s="110">
        <f t="shared" si="23"/>
        <v>0</v>
      </c>
      <c r="AC343" s="110">
        <f t="shared" si="24"/>
        <v>0</v>
      </c>
      <c r="AK343" s="26"/>
      <c r="AL343" s="26"/>
      <c r="AM343" s="26"/>
      <c r="AN343" s="26"/>
    </row>
    <row r="344" spans="1:40" ht="12.75">
      <c r="A344" s="25" t="s">
        <v>686</v>
      </c>
      <c r="B344" s="56" t="s">
        <v>16</v>
      </c>
      <c r="D344" s="51">
        <f t="shared" si="21"/>
        <v>24</v>
      </c>
      <c r="E344" s="26">
        <f t="shared" si="22"/>
        <v>5</v>
      </c>
      <c r="G344" s="26"/>
      <c r="S344" s="56">
        <v>67</v>
      </c>
      <c r="T344" s="56">
        <v>5</v>
      </c>
      <c r="U344" s="16">
        <v>16</v>
      </c>
      <c r="W344" s="26">
        <v>6</v>
      </c>
      <c r="X344" s="26">
        <v>26</v>
      </c>
      <c r="AB344" s="110">
        <f t="shared" si="23"/>
        <v>1</v>
      </c>
      <c r="AC344" s="110">
        <f t="shared" si="24"/>
        <v>2</v>
      </c>
      <c r="AK344" s="26"/>
      <c r="AL344" s="26"/>
      <c r="AM344" s="26"/>
      <c r="AN344" s="26"/>
    </row>
    <row r="345" spans="1:40" ht="12.75">
      <c r="A345" s="17" t="s">
        <v>222</v>
      </c>
      <c r="B345" s="26" t="s">
        <v>62</v>
      </c>
      <c r="D345" s="51">
        <f t="shared" si="21"/>
        <v>39</v>
      </c>
      <c r="E345" s="26">
        <f t="shared" si="22"/>
        <v>1</v>
      </c>
      <c r="G345" s="26"/>
      <c r="K345" s="16">
        <v>39</v>
      </c>
      <c r="AB345" s="110">
        <f t="shared" si="23"/>
        <v>0</v>
      </c>
      <c r="AC345" s="110">
        <f t="shared" si="24"/>
        <v>0</v>
      </c>
      <c r="AK345" s="26"/>
      <c r="AL345" s="26"/>
      <c r="AM345" s="26"/>
      <c r="AN345" s="26"/>
    </row>
    <row r="346" spans="1:40" ht="12.75">
      <c r="A346" s="23" t="s">
        <v>422</v>
      </c>
      <c r="B346" s="45" t="s">
        <v>312</v>
      </c>
      <c r="D346" s="51">
        <f t="shared" si="21"/>
        <v>76</v>
      </c>
      <c r="E346" s="26">
        <f t="shared" si="22"/>
        <v>1</v>
      </c>
      <c r="G346" s="26"/>
      <c r="O346" s="45">
        <v>76</v>
      </c>
      <c r="AB346" s="110">
        <f t="shared" si="23"/>
        <v>0</v>
      </c>
      <c r="AC346" s="110">
        <f t="shared" si="24"/>
        <v>0</v>
      </c>
      <c r="AK346" s="26"/>
      <c r="AL346" s="26"/>
      <c r="AM346" s="26"/>
      <c r="AN346" s="26"/>
    </row>
    <row r="347" spans="1:40" ht="12.75">
      <c r="A347" t="s">
        <v>746</v>
      </c>
      <c r="B347" s="16" t="s">
        <v>12</v>
      </c>
      <c r="D347" s="51">
        <f t="shared" si="21"/>
        <v>21.5</v>
      </c>
      <c r="E347" s="26">
        <f t="shared" si="22"/>
        <v>2</v>
      </c>
      <c r="G347" s="26"/>
      <c r="U347" s="16">
        <v>24</v>
      </c>
      <c r="X347" s="26">
        <v>19</v>
      </c>
      <c r="AB347" s="110">
        <f t="shared" si="23"/>
        <v>0</v>
      </c>
      <c r="AC347" s="110">
        <f t="shared" si="24"/>
        <v>0</v>
      </c>
      <c r="AK347" s="26"/>
      <c r="AL347" s="26"/>
      <c r="AM347" s="26"/>
      <c r="AN347" s="26"/>
    </row>
    <row r="348" spans="1:29" ht="12.75">
      <c r="A348" s="28" t="s">
        <v>366</v>
      </c>
      <c r="B348" s="35" t="s">
        <v>62</v>
      </c>
      <c r="D348" s="51">
        <f t="shared" si="21"/>
        <v>35.5</v>
      </c>
      <c r="E348" s="26">
        <f t="shared" si="22"/>
        <v>2</v>
      </c>
      <c r="G348" s="26"/>
      <c r="N348" s="35">
        <v>36</v>
      </c>
      <c r="O348" s="45">
        <v>35</v>
      </c>
      <c r="AB348" s="110">
        <f t="shared" si="23"/>
        <v>0</v>
      </c>
      <c r="AC348" s="110">
        <f t="shared" si="24"/>
        <v>0</v>
      </c>
    </row>
    <row r="349" spans="1:29" ht="12.75">
      <c r="A349" s="17" t="s">
        <v>39</v>
      </c>
      <c r="B349" s="26" t="s">
        <v>40</v>
      </c>
      <c r="D349" s="51">
        <f t="shared" si="21"/>
        <v>39.833333333333336</v>
      </c>
      <c r="E349" s="26">
        <f t="shared" si="22"/>
        <v>6</v>
      </c>
      <c r="F349" s="16">
        <v>16</v>
      </c>
      <c r="G349" s="16">
        <v>25</v>
      </c>
      <c r="H349" s="16">
        <v>33</v>
      </c>
      <c r="I349" s="16">
        <v>38</v>
      </c>
      <c r="M349" s="16">
        <v>58</v>
      </c>
      <c r="O349" s="45">
        <v>69</v>
      </c>
      <c r="AB349" s="110">
        <f t="shared" si="23"/>
        <v>0</v>
      </c>
      <c r="AC349" s="110">
        <f t="shared" si="24"/>
        <v>0</v>
      </c>
    </row>
    <row r="350" spans="1:29" ht="12.75">
      <c r="A350" s="17" t="s">
        <v>75</v>
      </c>
      <c r="B350" s="26" t="s">
        <v>40</v>
      </c>
      <c r="D350" s="51">
        <f t="shared" si="21"/>
        <v>13.5</v>
      </c>
      <c r="E350" s="26">
        <f t="shared" si="22"/>
        <v>2</v>
      </c>
      <c r="G350" s="16">
        <v>19</v>
      </c>
      <c r="H350" s="16">
        <v>8</v>
      </c>
      <c r="AB350" s="110">
        <f t="shared" si="23"/>
        <v>0</v>
      </c>
      <c r="AC350" s="110">
        <f t="shared" si="24"/>
        <v>1</v>
      </c>
    </row>
    <row r="351" spans="1:29" ht="12.75">
      <c r="A351" s="25" t="s">
        <v>834</v>
      </c>
      <c r="B351" s="56" t="s">
        <v>360</v>
      </c>
      <c r="D351" s="51">
        <f t="shared" si="21"/>
        <v>76</v>
      </c>
      <c r="E351" s="26">
        <f t="shared" si="22"/>
        <v>1</v>
      </c>
      <c r="G351" s="26"/>
      <c r="S351" s="56">
        <v>76</v>
      </c>
      <c r="AB351" s="110">
        <f t="shared" si="23"/>
        <v>0</v>
      </c>
      <c r="AC351" s="110">
        <f t="shared" si="24"/>
        <v>0</v>
      </c>
    </row>
    <row r="352" spans="1:29" ht="12.75">
      <c r="A352" s="17" t="s">
        <v>103</v>
      </c>
      <c r="B352" s="26" t="s">
        <v>38</v>
      </c>
      <c r="D352" s="51">
        <f t="shared" si="21"/>
        <v>31</v>
      </c>
      <c r="E352" s="26">
        <f t="shared" si="22"/>
        <v>1</v>
      </c>
      <c r="G352" s="26"/>
      <c r="H352" s="16">
        <v>31</v>
      </c>
      <c r="AB352" s="110">
        <f t="shared" si="23"/>
        <v>0</v>
      </c>
      <c r="AC352" s="110">
        <f t="shared" si="24"/>
        <v>0</v>
      </c>
    </row>
    <row r="353" spans="1:29" ht="12.75">
      <c r="A353" s="14" t="s">
        <v>538</v>
      </c>
      <c r="B353" s="15" t="s">
        <v>23</v>
      </c>
      <c r="C353" s="5" t="s">
        <v>822</v>
      </c>
      <c r="D353" s="51">
        <f t="shared" si="21"/>
        <v>30.6</v>
      </c>
      <c r="E353" s="26">
        <f t="shared" si="22"/>
        <v>5</v>
      </c>
      <c r="G353" s="26"/>
      <c r="R353" s="35">
        <v>7</v>
      </c>
      <c r="T353" s="67"/>
      <c r="U353" s="13">
        <v>3</v>
      </c>
      <c r="V353" s="16">
        <v>10</v>
      </c>
      <c r="W353" s="26">
        <v>65</v>
      </c>
      <c r="X353" s="26">
        <v>68</v>
      </c>
      <c r="AB353" s="110">
        <f t="shared" si="23"/>
        <v>1</v>
      </c>
      <c r="AC353" s="110">
        <f t="shared" si="24"/>
        <v>3</v>
      </c>
    </row>
    <row r="354" spans="1:29" ht="12.75">
      <c r="A354" s="17" t="s">
        <v>302</v>
      </c>
      <c r="B354" s="26" t="s">
        <v>23</v>
      </c>
      <c r="D354" s="51">
        <f t="shared" si="21"/>
        <v>9</v>
      </c>
      <c r="E354" s="26">
        <f t="shared" si="22"/>
        <v>1</v>
      </c>
      <c r="G354" s="26"/>
      <c r="M354" s="16">
        <v>9</v>
      </c>
      <c r="AB354" s="110">
        <f t="shared" si="23"/>
        <v>0</v>
      </c>
      <c r="AC354" s="110">
        <f t="shared" si="24"/>
        <v>1</v>
      </c>
    </row>
    <row r="355" spans="1:29" ht="12.75">
      <c r="A355" s="97" t="s">
        <v>373</v>
      </c>
      <c r="B355" s="35" t="s">
        <v>360</v>
      </c>
      <c r="D355" s="51">
        <f t="shared" si="21"/>
        <v>60</v>
      </c>
      <c r="E355" s="26">
        <f t="shared" si="22"/>
        <v>4</v>
      </c>
      <c r="G355" s="26"/>
      <c r="N355" s="35">
        <v>52</v>
      </c>
      <c r="O355" s="45">
        <v>63</v>
      </c>
      <c r="P355" s="49">
        <v>55</v>
      </c>
      <c r="Q355" s="35">
        <v>70</v>
      </c>
      <c r="AB355" s="110">
        <f t="shared" si="23"/>
        <v>0</v>
      </c>
      <c r="AC355" s="110">
        <f t="shared" si="24"/>
        <v>0</v>
      </c>
    </row>
    <row r="356" spans="1:29" ht="12.75">
      <c r="A356" s="17" t="s">
        <v>175</v>
      </c>
      <c r="B356" s="26" t="s">
        <v>34</v>
      </c>
      <c r="D356" s="51">
        <f t="shared" si="21"/>
        <v>37</v>
      </c>
      <c r="E356" s="26">
        <f t="shared" si="22"/>
        <v>1</v>
      </c>
      <c r="G356" s="26"/>
      <c r="J356" s="16">
        <v>37</v>
      </c>
      <c r="AB356" s="110">
        <f t="shared" si="23"/>
        <v>0</v>
      </c>
      <c r="AC356" s="110">
        <f t="shared" si="24"/>
        <v>0</v>
      </c>
    </row>
    <row r="357" spans="1:29" ht="12.75">
      <c r="A357" s="23" t="s">
        <v>769</v>
      </c>
      <c r="B357" s="45" t="s">
        <v>305</v>
      </c>
      <c r="D357" s="51">
        <f t="shared" si="21"/>
        <v>57.333333333333336</v>
      </c>
      <c r="E357" s="26">
        <f t="shared" si="22"/>
        <v>6</v>
      </c>
      <c r="G357" s="26"/>
      <c r="O357" s="45">
        <v>60</v>
      </c>
      <c r="P357" s="49">
        <v>71</v>
      </c>
      <c r="Q357" s="35">
        <v>58</v>
      </c>
      <c r="S357" s="56">
        <v>39</v>
      </c>
      <c r="T357" s="56">
        <v>42</v>
      </c>
      <c r="U357" s="16">
        <v>74</v>
      </c>
      <c r="AB357" s="110">
        <f t="shared" si="23"/>
        <v>0</v>
      </c>
      <c r="AC357" s="110">
        <f t="shared" si="24"/>
        <v>0</v>
      </c>
    </row>
    <row r="358" spans="1:29" ht="12.75">
      <c r="A358" s="14" t="s">
        <v>500</v>
      </c>
      <c r="B358" s="15" t="s">
        <v>30</v>
      </c>
      <c r="C358" s="5" t="s">
        <v>822</v>
      </c>
      <c r="D358" s="51">
        <f t="shared" si="21"/>
        <v>14.666666666666666</v>
      </c>
      <c r="E358" s="26">
        <f t="shared" si="22"/>
        <v>6</v>
      </c>
      <c r="G358" s="26"/>
      <c r="Q358" s="35">
        <v>12</v>
      </c>
      <c r="R358" s="35">
        <v>19</v>
      </c>
      <c r="S358" s="56">
        <v>29</v>
      </c>
      <c r="T358" s="13">
        <v>3</v>
      </c>
      <c r="U358" s="16">
        <v>14</v>
      </c>
      <c r="W358" s="26">
        <v>11</v>
      </c>
      <c r="AB358" s="110">
        <f t="shared" si="23"/>
        <v>1</v>
      </c>
      <c r="AC358" s="110">
        <f t="shared" si="24"/>
        <v>1</v>
      </c>
    </row>
    <row r="359" spans="1:29" ht="12.75">
      <c r="A359" s="17" t="s">
        <v>163</v>
      </c>
      <c r="B359" s="26" t="s">
        <v>23</v>
      </c>
      <c r="D359" s="51">
        <f t="shared" si="21"/>
        <v>15</v>
      </c>
      <c r="E359" s="26">
        <f t="shared" si="22"/>
        <v>1</v>
      </c>
      <c r="G359" s="26"/>
      <c r="J359" s="16">
        <v>15</v>
      </c>
      <c r="AB359" s="110">
        <f t="shared" si="23"/>
        <v>0</v>
      </c>
      <c r="AC359" s="110">
        <f t="shared" si="24"/>
        <v>0</v>
      </c>
    </row>
    <row r="360" spans="1:29" ht="12.75">
      <c r="A360" s="48" t="s">
        <v>696</v>
      </c>
      <c r="B360" s="56" t="s">
        <v>20</v>
      </c>
      <c r="D360" s="51">
        <f t="shared" si="21"/>
        <v>31</v>
      </c>
      <c r="E360" s="26">
        <f t="shared" si="22"/>
        <v>1</v>
      </c>
      <c r="G360" s="26"/>
      <c r="T360" s="56">
        <v>31</v>
      </c>
      <c r="AB360" s="110">
        <f t="shared" si="23"/>
        <v>0</v>
      </c>
      <c r="AC360" s="110">
        <f t="shared" si="24"/>
        <v>0</v>
      </c>
    </row>
    <row r="361" spans="1:29" ht="12.75">
      <c r="A361" s="23" t="s">
        <v>424</v>
      </c>
      <c r="B361" s="45" t="s">
        <v>38</v>
      </c>
      <c r="D361" s="51">
        <f t="shared" si="21"/>
        <v>79</v>
      </c>
      <c r="E361" s="26">
        <f t="shared" si="22"/>
        <v>1</v>
      </c>
      <c r="G361" s="26"/>
      <c r="O361" s="45">
        <v>79</v>
      </c>
      <c r="AB361" s="110">
        <f t="shared" si="23"/>
        <v>0</v>
      </c>
      <c r="AC361" s="110">
        <f t="shared" si="24"/>
        <v>0</v>
      </c>
    </row>
    <row r="362" spans="1:29" ht="12.75">
      <c r="A362" s="17" t="s">
        <v>205</v>
      </c>
      <c r="B362" s="26" t="s">
        <v>122</v>
      </c>
      <c r="D362" s="51">
        <f t="shared" si="21"/>
        <v>16</v>
      </c>
      <c r="E362" s="26">
        <f t="shared" si="22"/>
        <v>1</v>
      </c>
      <c r="G362" s="26"/>
      <c r="K362" s="16">
        <v>16</v>
      </c>
      <c r="AB362" s="110">
        <f t="shared" si="23"/>
        <v>0</v>
      </c>
      <c r="AC362" s="110">
        <f t="shared" si="24"/>
        <v>0</v>
      </c>
    </row>
    <row r="363" spans="1:29" ht="12.75">
      <c r="A363" s="17" t="s">
        <v>80</v>
      </c>
      <c r="B363" s="26" t="s">
        <v>78</v>
      </c>
      <c r="D363" s="51">
        <f t="shared" si="21"/>
        <v>31.5</v>
      </c>
      <c r="E363" s="26">
        <f t="shared" si="22"/>
        <v>2</v>
      </c>
      <c r="G363" s="16">
        <v>22</v>
      </c>
      <c r="H363" s="16">
        <v>41</v>
      </c>
      <c r="AB363" s="110">
        <f t="shared" si="23"/>
        <v>0</v>
      </c>
      <c r="AC363" s="110">
        <f t="shared" si="24"/>
        <v>0</v>
      </c>
    </row>
    <row r="364" spans="1:29" ht="12.75">
      <c r="A364" s="17" t="s">
        <v>499</v>
      </c>
      <c r="B364" s="26" t="s">
        <v>20</v>
      </c>
      <c r="D364" s="51">
        <f t="shared" si="21"/>
        <v>27.5</v>
      </c>
      <c r="E364" s="26">
        <f t="shared" si="22"/>
        <v>4</v>
      </c>
      <c r="G364" s="26"/>
      <c r="Q364" s="35">
        <v>10</v>
      </c>
      <c r="S364" s="56">
        <v>19</v>
      </c>
      <c r="U364" s="16">
        <v>63</v>
      </c>
      <c r="X364" s="26">
        <v>18</v>
      </c>
      <c r="AB364" s="110">
        <f t="shared" si="23"/>
        <v>0</v>
      </c>
      <c r="AC364" s="110">
        <f t="shared" si="24"/>
        <v>1</v>
      </c>
    </row>
    <row r="365" spans="1:29" ht="12.75">
      <c r="A365" s="17" t="s">
        <v>311</v>
      </c>
      <c r="B365" s="26" t="s">
        <v>18</v>
      </c>
      <c r="D365" s="51">
        <f t="shared" si="21"/>
        <v>27</v>
      </c>
      <c r="E365" s="26">
        <f t="shared" si="22"/>
        <v>1</v>
      </c>
      <c r="G365" s="26"/>
      <c r="M365" s="16">
        <v>27</v>
      </c>
      <c r="AB365" s="110">
        <f t="shared" si="23"/>
        <v>0</v>
      </c>
      <c r="AC365" s="110">
        <f t="shared" si="24"/>
        <v>0</v>
      </c>
    </row>
    <row r="366" spans="1:29" ht="12.75">
      <c r="A366" s="17" t="s">
        <v>219</v>
      </c>
      <c r="B366" s="26" t="s">
        <v>62</v>
      </c>
      <c r="D366" s="51">
        <f t="shared" si="21"/>
        <v>34.333333333333336</v>
      </c>
      <c r="E366" s="26">
        <f t="shared" si="22"/>
        <v>9</v>
      </c>
      <c r="G366" s="26"/>
      <c r="K366" s="16">
        <v>35</v>
      </c>
      <c r="M366" s="16">
        <v>11</v>
      </c>
      <c r="N366" s="35">
        <v>35</v>
      </c>
      <c r="O366" s="45">
        <v>26</v>
      </c>
      <c r="P366" s="49">
        <v>72</v>
      </c>
      <c r="Q366" s="35">
        <v>63</v>
      </c>
      <c r="S366" s="56">
        <v>17</v>
      </c>
      <c r="T366" s="56">
        <v>29</v>
      </c>
      <c r="U366" s="16">
        <v>21</v>
      </c>
      <c r="AB366" s="110">
        <f t="shared" si="23"/>
        <v>0</v>
      </c>
      <c r="AC366" s="110">
        <f t="shared" si="24"/>
        <v>0</v>
      </c>
    </row>
    <row r="367" spans="1:29" ht="12.75">
      <c r="A367" t="s">
        <v>835</v>
      </c>
      <c r="B367" s="16" t="s">
        <v>310</v>
      </c>
      <c r="D367" s="51">
        <f t="shared" si="21"/>
        <v>70</v>
      </c>
      <c r="E367" s="26">
        <f t="shared" si="22"/>
        <v>1</v>
      </c>
      <c r="G367" s="26"/>
      <c r="U367" s="16">
        <v>70</v>
      </c>
      <c r="AB367" s="110">
        <f t="shared" si="23"/>
        <v>0</v>
      </c>
      <c r="AC367" s="110">
        <f t="shared" si="24"/>
        <v>0</v>
      </c>
    </row>
    <row r="368" spans="1:29" ht="12.75">
      <c r="A368" s="17" t="s">
        <v>225</v>
      </c>
      <c r="B368" s="26" t="s">
        <v>69</v>
      </c>
      <c r="D368" s="51">
        <f t="shared" si="21"/>
        <v>47.5</v>
      </c>
      <c r="E368" s="26">
        <f t="shared" si="22"/>
        <v>4</v>
      </c>
      <c r="G368" s="26"/>
      <c r="K368" s="16">
        <v>43</v>
      </c>
      <c r="M368" s="16">
        <v>48</v>
      </c>
      <c r="N368" s="35">
        <v>53</v>
      </c>
      <c r="T368" s="56">
        <v>46</v>
      </c>
      <c r="AB368" s="110">
        <f t="shared" si="23"/>
        <v>0</v>
      </c>
      <c r="AC368" s="110">
        <f t="shared" si="24"/>
        <v>0</v>
      </c>
    </row>
    <row r="369" spans="1:29" ht="12.75">
      <c r="A369" s="17" t="s">
        <v>86</v>
      </c>
      <c r="B369" s="26" t="s">
        <v>30</v>
      </c>
      <c r="D369" s="51">
        <f t="shared" si="21"/>
        <v>4</v>
      </c>
      <c r="E369" s="26">
        <f t="shared" si="22"/>
        <v>1</v>
      </c>
      <c r="G369" s="26"/>
      <c r="H369" s="16">
        <v>4</v>
      </c>
      <c r="AB369" s="110">
        <f t="shared" si="23"/>
        <v>1</v>
      </c>
      <c r="AC369" s="110">
        <f t="shared" si="24"/>
        <v>1</v>
      </c>
    </row>
    <row r="370" spans="1:29" ht="12.75">
      <c r="A370" s="98" t="s">
        <v>945</v>
      </c>
      <c r="B370" s="104" t="s">
        <v>69</v>
      </c>
      <c r="D370" s="51">
        <f t="shared" si="21"/>
        <v>64</v>
      </c>
      <c r="E370" s="26">
        <f t="shared" si="22"/>
        <v>1</v>
      </c>
      <c r="W370" s="27">
        <v>64</v>
      </c>
      <c r="AB370" s="110">
        <f t="shared" si="23"/>
        <v>0</v>
      </c>
      <c r="AC370" s="110">
        <f t="shared" si="24"/>
        <v>0</v>
      </c>
    </row>
    <row r="371" spans="1:29" ht="12.75">
      <c r="A371" s="17" t="s">
        <v>98</v>
      </c>
      <c r="B371" s="26" t="s">
        <v>20</v>
      </c>
      <c r="D371" s="51">
        <f t="shared" si="21"/>
        <v>21.333333333333332</v>
      </c>
      <c r="E371" s="26">
        <f t="shared" si="22"/>
        <v>6</v>
      </c>
      <c r="G371" s="26"/>
      <c r="H371" s="16">
        <v>21</v>
      </c>
      <c r="I371" s="16">
        <v>10</v>
      </c>
      <c r="K371" s="16">
        <v>18</v>
      </c>
      <c r="L371" s="16">
        <v>12</v>
      </c>
      <c r="M371" s="16">
        <v>30</v>
      </c>
      <c r="O371" s="45">
        <v>37</v>
      </c>
      <c r="AB371" s="110">
        <f t="shared" si="23"/>
        <v>0</v>
      </c>
      <c r="AC371" s="110">
        <f t="shared" si="24"/>
        <v>1</v>
      </c>
    </row>
    <row r="372" spans="1:29" ht="12.75">
      <c r="A372" s="17" t="s">
        <v>301</v>
      </c>
      <c r="B372" s="26" t="s">
        <v>62</v>
      </c>
      <c r="D372" s="51">
        <f t="shared" si="21"/>
        <v>33.666666666666664</v>
      </c>
      <c r="E372" s="26">
        <f t="shared" si="22"/>
        <v>3</v>
      </c>
      <c r="G372" s="26"/>
      <c r="M372" s="16">
        <v>5</v>
      </c>
      <c r="N372" s="35">
        <v>26</v>
      </c>
      <c r="P372" s="49">
        <v>70</v>
      </c>
      <c r="AB372" s="110">
        <f t="shared" si="23"/>
        <v>1</v>
      </c>
      <c r="AC372" s="110">
        <f t="shared" si="24"/>
        <v>1</v>
      </c>
    </row>
    <row r="373" spans="1:29" ht="12.75">
      <c r="A373" s="124" t="s">
        <v>757</v>
      </c>
      <c r="B373" s="66" t="s">
        <v>305</v>
      </c>
      <c r="C373" s="5" t="s">
        <v>822</v>
      </c>
      <c r="D373" s="51">
        <f t="shared" si="21"/>
        <v>27.75</v>
      </c>
      <c r="E373" s="26">
        <f t="shared" si="22"/>
        <v>4</v>
      </c>
      <c r="G373" s="26"/>
      <c r="U373" s="16">
        <v>48</v>
      </c>
      <c r="V373" s="16">
        <v>13</v>
      </c>
      <c r="W373" s="26">
        <v>47</v>
      </c>
      <c r="X373" s="26">
        <v>3</v>
      </c>
      <c r="AB373" s="110">
        <f t="shared" si="23"/>
        <v>1</v>
      </c>
      <c r="AC373" s="110">
        <f t="shared" si="24"/>
        <v>1</v>
      </c>
    </row>
    <row r="374" spans="1:29" ht="12.75">
      <c r="A374" s="129" t="s">
        <v>1012</v>
      </c>
      <c r="B374" s="104" t="s">
        <v>16</v>
      </c>
      <c r="D374" s="51">
        <f t="shared" si="21"/>
        <v>43</v>
      </c>
      <c r="E374" s="26">
        <f t="shared" si="22"/>
        <v>1</v>
      </c>
      <c r="X374" s="26">
        <v>43</v>
      </c>
      <c r="AB374" s="110">
        <f t="shared" si="23"/>
        <v>0</v>
      </c>
      <c r="AC374" s="110">
        <f t="shared" si="24"/>
        <v>0</v>
      </c>
    </row>
    <row r="375" spans="1:29" ht="12.75">
      <c r="A375" s="23" t="s">
        <v>400</v>
      </c>
      <c r="B375" s="45" t="s">
        <v>20</v>
      </c>
      <c r="D375" s="51">
        <f t="shared" si="21"/>
        <v>38.333333333333336</v>
      </c>
      <c r="E375" s="26">
        <f t="shared" si="22"/>
        <v>3</v>
      </c>
      <c r="G375" s="26"/>
      <c r="O375" s="45">
        <v>36</v>
      </c>
      <c r="P375" s="49">
        <v>31</v>
      </c>
      <c r="R375" s="35">
        <v>48</v>
      </c>
      <c r="AB375" s="110">
        <f t="shared" si="23"/>
        <v>0</v>
      </c>
      <c r="AC375" s="110">
        <f t="shared" si="24"/>
        <v>0</v>
      </c>
    </row>
    <row r="376" spans="1:29" ht="12.75">
      <c r="A376" s="17" t="s">
        <v>181</v>
      </c>
      <c r="B376" s="26" t="s">
        <v>38</v>
      </c>
      <c r="D376" s="51">
        <f t="shared" si="21"/>
        <v>29.333333333333332</v>
      </c>
      <c r="E376" s="26">
        <f t="shared" si="22"/>
        <v>3</v>
      </c>
      <c r="G376" s="26"/>
      <c r="J376" s="16">
        <v>46</v>
      </c>
      <c r="L376" s="16">
        <v>17</v>
      </c>
      <c r="M376" s="16">
        <v>25</v>
      </c>
      <c r="AB376" s="110">
        <f t="shared" si="23"/>
        <v>0</v>
      </c>
      <c r="AC376" s="110">
        <f t="shared" si="24"/>
        <v>0</v>
      </c>
    </row>
    <row r="377" spans="1:29" ht="12.75">
      <c r="A377" s="17" t="s">
        <v>45</v>
      </c>
      <c r="B377" s="26" t="s">
        <v>18</v>
      </c>
      <c r="D377" s="51">
        <f t="shared" si="21"/>
        <v>26.125</v>
      </c>
      <c r="E377" s="26">
        <f t="shared" si="22"/>
        <v>8</v>
      </c>
      <c r="F377" s="16">
        <v>24</v>
      </c>
      <c r="G377" s="26"/>
      <c r="J377" s="16">
        <v>9</v>
      </c>
      <c r="K377" s="16">
        <v>49</v>
      </c>
      <c r="M377" s="16">
        <v>28</v>
      </c>
      <c r="N377" s="35">
        <v>13</v>
      </c>
      <c r="O377" s="45">
        <v>25</v>
      </c>
      <c r="P377" s="49">
        <v>32</v>
      </c>
      <c r="Q377" s="35">
        <v>29</v>
      </c>
      <c r="AB377" s="110">
        <f t="shared" si="23"/>
        <v>0</v>
      </c>
      <c r="AC377" s="110">
        <f t="shared" si="24"/>
        <v>1</v>
      </c>
    </row>
    <row r="378" spans="1:29" ht="12.75">
      <c r="A378" s="17" t="s">
        <v>325</v>
      </c>
      <c r="B378" s="26" t="s">
        <v>23</v>
      </c>
      <c r="D378" s="51">
        <f t="shared" si="21"/>
        <v>55</v>
      </c>
      <c r="E378" s="26">
        <f t="shared" si="22"/>
        <v>1</v>
      </c>
      <c r="G378" s="26"/>
      <c r="M378" s="16">
        <v>55</v>
      </c>
      <c r="AB378" s="110">
        <f t="shared" si="23"/>
        <v>0</v>
      </c>
      <c r="AC378" s="110">
        <f t="shared" si="24"/>
        <v>0</v>
      </c>
    </row>
    <row r="379" spans="1:29" ht="12.75">
      <c r="A379" s="17" t="s">
        <v>964</v>
      </c>
      <c r="B379" s="26" t="s">
        <v>12</v>
      </c>
      <c r="D379" s="51">
        <f t="shared" si="21"/>
        <v>22</v>
      </c>
      <c r="E379" s="26">
        <f t="shared" si="22"/>
        <v>1</v>
      </c>
      <c r="F379" s="16">
        <v>22</v>
      </c>
      <c r="G379" s="26"/>
      <c r="AB379" s="110">
        <f t="shared" si="23"/>
        <v>0</v>
      </c>
      <c r="AC379" s="110">
        <f t="shared" si="24"/>
        <v>0</v>
      </c>
    </row>
    <row r="380" spans="1:29" ht="12.75">
      <c r="A380" s="11" t="s">
        <v>210</v>
      </c>
      <c r="B380" s="12" t="s">
        <v>64</v>
      </c>
      <c r="C380" s="5" t="s">
        <v>822</v>
      </c>
      <c r="D380" s="51">
        <f t="shared" si="21"/>
        <v>8.5</v>
      </c>
      <c r="E380" s="26">
        <f t="shared" si="22"/>
        <v>6</v>
      </c>
      <c r="G380" s="26"/>
      <c r="K380" s="16">
        <v>22</v>
      </c>
      <c r="L380" s="16">
        <v>5</v>
      </c>
      <c r="M380" s="16">
        <v>15</v>
      </c>
      <c r="N380" s="13">
        <v>3</v>
      </c>
      <c r="O380" s="10">
        <v>2</v>
      </c>
      <c r="P380" s="49">
        <v>4</v>
      </c>
      <c r="AB380" s="110">
        <f t="shared" si="23"/>
        <v>4</v>
      </c>
      <c r="AC380" s="110">
        <f t="shared" si="24"/>
        <v>4</v>
      </c>
    </row>
    <row r="381" spans="1:29" ht="12.75">
      <c r="A381" s="17" t="s">
        <v>63</v>
      </c>
      <c r="B381" s="26" t="s">
        <v>64</v>
      </c>
      <c r="D381" s="51">
        <f t="shared" si="21"/>
        <v>18</v>
      </c>
      <c r="E381" s="26">
        <f t="shared" si="22"/>
        <v>2</v>
      </c>
      <c r="G381" s="16">
        <v>7</v>
      </c>
      <c r="H381" s="16">
        <v>29</v>
      </c>
      <c r="AB381" s="110">
        <f t="shared" si="23"/>
        <v>0</v>
      </c>
      <c r="AC381" s="110">
        <f t="shared" si="24"/>
        <v>1</v>
      </c>
    </row>
    <row r="382" spans="1:29" ht="12.75">
      <c r="A382" s="48" t="s">
        <v>543</v>
      </c>
      <c r="B382" s="56" t="s">
        <v>360</v>
      </c>
      <c r="D382" s="51">
        <f t="shared" si="21"/>
        <v>40</v>
      </c>
      <c r="E382" s="26">
        <f t="shared" si="22"/>
        <v>4</v>
      </c>
      <c r="G382" s="26"/>
      <c r="R382" s="35">
        <v>18</v>
      </c>
      <c r="V382" s="16">
        <v>52</v>
      </c>
      <c r="W382" s="26">
        <v>53</v>
      </c>
      <c r="X382" s="26">
        <v>37</v>
      </c>
      <c r="AB382" s="110">
        <f t="shared" si="23"/>
        <v>0</v>
      </c>
      <c r="AC382" s="110">
        <f t="shared" si="24"/>
        <v>0</v>
      </c>
    </row>
    <row r="383" spans="1:29" ht="12.75">
      <c r="A383" s="17" t="s">
        <v>165</v>
      </c>
      <c r="B383" s="26" t="s">
        <v>30</v>
      </c>
      <c r="D383" s="51">
        <f t="shared" si="21"/>
        <v>19</v>
      </c>
      <c r="E383" s="26">
        <f t="shared" si="22"/>
        <v>1</v>
      </c>
      <c r="G383" s="26"/>
      <c r="J383" s="16">
        <v>19</v>
      </c>
      <c r="AB383" s="110">
        <f t="shared" si="23"/>
        <v>0</v>
      </c>
      <c r="AC383" s="110">
        <f t="shared" si="24"/>
        <v>0</v>
      </c>
    </row>
    <row r="384" spans="1:29" ht="12.75">
      <c r="A384" s="17" t="s">
        <v>202</v>
      </c>
      <c r="B384" s="26" t="s">
        <v>30</v>
      </c>
      <c r="D384" s="51">
        <f t="shared" si="21"/>
        <v>8.5</v>
      </c>
      <c r="E384" s="26">
        <f t="shared" si="22"/>
        <v>2</v>
      </c>
      <c r="G384" s="26"/>
      <c r="K384" s="16">
        <v>9</v>
      </c>
      <c r="L384" s="16">
        <v>8</v>
      </c>
      <c r="AB384" s="110">
        <f t="shared" si="23"/>
        <v>0</v>
      </c>
      <c r="AC384" s="110">
        <f t="shared" si="24"/>
        <v>2</v>
      </c>
    </row>
    <row r="385" spans="1:29" ht="12.75">
      <c r="A385" s="14" t="s">
        <v>309</v>
      </c>
      <c r="B385" s="15" t="s">
        <v>20</v>
      </c>
      <c r="C385" s="5" t="s">
        <v>822</v>
      </c>
      <c r="D385" s="51">
        <f t="shared" si="21"/>
        <v>34.857142857142854</v>
      </c>
      <c r="E385" s="26">
        <f t="shared" si="22"/>
        <v>7</v>
      </c>
      <c r="G385" s="26"/>
      <c r="M385" s="16">
        <v>24</v>
      </c>
      <c r="O385" s="45">
        <v>72</v>
      </c>
      <c r="P385" s="49">
        <v>23</v>
      </c>
      <c r="Q385" s="13">
        <v>3</v>
      </c>
      <c r="S385" s="56">
        <v>14</v>
      </c>
      <c r="T385" s="56">
        <v>70</v>
      </c>
      <c r="U385" s="16">
        <v>38</v>
      </c>
      <c r="AB385" s="110">
        <f t="shared" si="23"/>
        <v>1</v>
      </c>
      <c r="AC385" s="110">
        <f t="shared" si="24"/>
        <v>1</v>
      </c>
    </row>
    <row r="386" spans="1:29" ht="12.75">
      <c r="A386" s="8" t="s">
        <v>161</v>
      </c>
      <c r="B386" s="9" t="s">
        <v>30</v>
      </c>
      <c r="C386" s="5" t="s">
        <v>822</v>
      </c>
      <c r="D386" s="51">
        <f t="shared" si="21"/>
        <v>5.6</v>
      </c>
      <c r="E386" s="26">
        <f t="shared" si="22"/>
        <v>15</v>
      </c>
      <c r="G386" s="26"/>
      <c r="J386" s="16">
        <v>12</v>
      </c>
      <c r="K386" s="13">
        <v>3</v>
      </c>
      <c r="L386" s="10">
        <v>2</v>
      </c>
      <c r="M386" s="7">
        <v>1</v>
      </c>
      <c r="N386" s="10">
        <v>2</v>
      </c>
      <c r="O386" s="45">
        <v>19</v>
      </c>
      <c r="P386" s="13">
        <v>3</v>
      </c>
      <c r="Q386" s="35">
        <v>11</v>
      </c>
      <c r="R386" s="7">
        <v>1</v>
      </c>
      <c r="S386" s="7">
        <v>1</v>
      </c>
      <c r="T386" s="10">
        <v>2</v>
      </c>
      <c r="U386" s="16">
        <v>10</v>
      </c>
      <c r="V386" s="16">
        <v>5</v>
      </c>
      <c r="W386" s="26">
        <v>8</v>
      </c>
      <c r="X386" s="26">
        <v>4</v>
      </c>
      <c r="AB386" s="110">
        <f t="shared" si="23"/>
        <v>10</v>
      </c>
      <c r="AC386" s="110">
        <f t="shared" si="24"/>
        <v>12</v>
      </c>
    </row>
    <row r="387" spans="1:29" ht="12.75">
      <c r="A387" t="s">
        <v>938</v>
      </c>
      <c r="B387" s="104" t="s">
        <v>20</v>
      </c>
      <c r="D387" s="51">
        <f t="shared" si="21"/>
        <v>35.5</v>
      </c>
      <c r="E387" s="26">
        <f t="shared" si="22"/>
        <v>2</v>
      </c>
      <c r="W387" s="27">
        <v>24</v>
      </c>
      <c r="X387" s="26">
        <v>47</v>
      </c>
      <c r="AB387" s="110">
        <f t="shared" si="23"/>
        <v>0</v>
      </c>
      <c r="AC387" s="110">
        <f t="shared" si="24"/>
        <v>0</v>
      </c>
    </row>
    <row r="388" spans="1:29" ht="12.75">
      <c r="A388" s="17" t="s">
        <v>206</v>
      </c>
      <c r="B388" s="26" t="s">
        <v>36</v>
      </c>
      <c r="D388" s="51">
        <f aca="true" t="shared" si="25" ref="D388:D451">SUM(F388:Z388)/E388</f>
        <v>22</v>
      </c>
      <c r="E388" s="26">
        <f aca="true" t="shared" si="26" ref="E388:E451">COUNTA(F388:Z388)</f>
        <v>2</v>
      </c>
      <c r="G388" s="26"/>
      <c r="K388" s="16">
        <v>17</v>
      </c>
      <c r="L388" s="16">
        <v>27</v>
      </c>
      <c r="AB388" s="110">
        <f aca="true" t="shared" si="27" ref="AB388:AB451">COUNTIF(F388:AA388,"&lt;6")</f>
        <v>0</v>
      </c>
      <c r="AC388" s="110">
        <f aca="true" t="shared" si="28" ref="AC388:AC451">COUNTIF(F388:AA388,"&lt;11")</f>
        <v>0</v>
      </c>
    </row>
    <row r="389" spans="1:29" ht="12.75">
      <c r="A389" t="s">
        <v>740</v>
      </c>
      <c r="B389" s="16" t="s">
        <v>18</v>
      </c>
      <c r="D389" s="51">
        <f t="shared" si="25"/>
        <v>30</v>
      </c>
      <c r="E389" s="26">
        <f t="shared" si="26"/>
        <v>3</v>
      </c>
      <c r="G389" s="26"/>
      <c r="U389" s="16">
        <v>8</v>
      </c>
      <c r="V389" s="16">
        <v>42</v>
      </c>
      <c r="W389" s="26">
        <v>40</v>
      </c>
      <c r="AB389" s="110">
        <f t="shared" si="27"/>
        <v>0</v>
      </c>
      <c r="AC389" s="110">
        <f t="shared" si="28"/>
        <v>1</v>
      </c>
    </row>
    <row r="390" spans="1:29" ht="12.75">
      <c r="A390" s="17" t="s">
        <v>33</v>
      </c>
      <c r="B390" s="26" t="s">
        <v>34</v>
      </c>
      <c r="D390" s="51">
        <f t="shared" si="25"/>
        <v>15</v>
      </c>
      <c r="E390" s="26">
        <f t="shared" si="26"/>
        <v>1</v>
      </c>
      <c r="F390" s="16">
        <v>15</v>
      </c>
      <c r="G390" s="26"/>
      <c r="AB390" s="110">
        <f t="shared" si="27"/>
        <v>0</v>
      </c>
      <c r="AC390" s="110">
        <f t="shared" si="28"/>
        <v>0</v>
      </c>
    </row>
    <row r="391" spans="1:29" ht="12.75">
      <c r="A391" s="129" t="s">
        <v>1048</v>
      </c>
      <c r="B391" s="104" t="s">
        <v>18</v>
      </c>
      <c r="D391" s="51">
        <f t="shared" si="25"/>
        <v>42</v>
      </c>
      <c r="E391" s="26">
        <f t="shared" si="26"/>
        <v>1</v>
      </c>
      <c r="X391" s="26">
        <v>42</v>
      </c>
      <c r="AB391" s="110">
        <f t="shared" si="27"/>
        <v>0</v>
      </c>
      <c r="AC391" s="110">
        <f t="shared" si="28"/>
        <v>0</v>
      </c>
    </row>
    <row r="392" spans="1:29" ht="12.75">
      <c r="A392" s="48" t="s">
        <v>556</v>
      </c>
      <c r="B392" s="56" t="s">
        <v>305</v>
      </c>
      <c r="D392" s="51">
        <f t="shared" si="25"/>
        <v>51</v>
      </c>
      <c r="E392" s="26">
        <f t="shared" si="26"/>
        <v>1</v>
      </c>
      <c r="G392" s="26"/>
      <c r="R392" s="35">
        <v>51</v>
      </c>
      <c r="AB392" s="110">
        <f t="shared" si="27"/>
        <v>0</v>
      </c>
      <c r="AC392" s="110">
        <f t="shared" si="28"/>
        <v>0</v>
      </c>
    </row>
    <row r="393" spans="1:29" ht="12.75">
      <c r="A393" s="98" t="s">
        <v>946</v>
      </c>
      <c r="B393" s="104" t="s">
        <v>360</v>
      </c>
      <c r="D393" s="51">
        <f t="shared" si="25"/>
        <v>68</v>
      </c>
      <c r="E393" s="26">
        <f t="shared" si="26"/>
        <v>1</v>
      </c>
      <c r="W393" s="27">
        <v>68</v>
      </c>
      <c r="AB393" s="110">
        <f t="shared" si="27"/>
        <v>0</v>
      </c>
      <c r="AC393" s="110">
        <f t="shared" si="28"/>
        <v>0</v>
      </c>
    </row>
    <row r="394" spans="1:29" ht="12.75">
      <c r="A394" s="17" t="s">
        <v>42</v>
      </c>
      <c r="B394" s="26" t="s">
        <v>30</v>
      </c>
      <c r="D394" s="51">
        <f t="shared" si="25"/>
        <v>20</v>
      </c>
      <c r="E394" s="26">
        <f t="shared" si="26"/>
        <v>1</v>
      </c>
      <c r="F394" s="16">
        <v>20</v>
      </c>
      <c r="G394" s="26"/>
      <c r="AB394" s="110">
        <f t="shared" si="27"/>
        <v>0</v>
      </c>
      <c r="AC394" s="110">
        <f t="shared" si="28"/>
        <v>0</v>
      </c>
    </row>
    <row r="395" spans="1:29" ht="12.75">
      <c r="A395" s="129" t="s">
        <v>1049</v>
      </c>
      <c r="B395" s="104" t="s">
        <v>310</v>
      </c>
      <c r="D395" s="51">
        <f t="shared" si="25"/>
        <v>22</v>
      </c>
      <c r="E395" s="26">
        <f t="shared" si="26"/>
        <v>1</v>
      </c>
      <c r="X395" s="26">
        <v>22</v>
      </c>
      <c r="AB395" s="110">
        <f t="shared" si="27"/>
        <v>0</v>
      </c>
      <c r="AC395" s="110">
        <f t="shared" si="28"/>
        <v>0</v>
      </c>
    </row>
    <row r="396" spans="1:29" ht="12.75">
      <c r="A396" s="48" t="s">
        <v>708</v>
      </c>
      <c r="B396" s="56" t="s">
        <v>20</v>
      </c>
      <c r="D396" s="51">
        <f t="shared" si="25"/>
        <v>34</v>
      </c>
      <c r="E396" s="26">
        <f t="shared" si="26"/>
        <v>3</v>
      </c>
      <c r="G396" s="26"/>
      <c r="T396" s="56">
        <v>55</v>
      </c>
      <c r="V396" s="16">
        <v>34</v>
      </c>
      <c r="X396" s="26">
        <v>13</v>
      </c>
      <c r="AB396" s="110">
        <f t="shared" si="27"/>
        <v>0</v>
      </c>
      <c r="AC396" s="110">
        <f t="shared" si="28"/>
        <v>0</v>
      </c>
    </row>
    <row r="397" spans="1:29" ht="12.75">
      <c r="A397" s="17" t="s">
        <v>223</v>
      </c>
      <c r="B397" s="26" t="s">
        <v>38</v>
      </c>
      <c r="D397" s="51">
        <f t="shared" si="25"/>
        <v>55.5</v>
      </c>
      <c r="E397" s="26">
        <f t="shared" si="26"/>
        <v>2</v>
      </c>
      <c r="G397" s="26"/>
      <c r="K397" s="16">
        <v>40</v>
      </c>
      <c r="T397" s="56">
        <v>71</v>
      </c>
      <c r="AB397" s="110">
        <f t="shared" si="27"/>
        <v>0</v>
      </c>
      <c r="AC397" s="110">
        <f t="shared" si="28"/>
        <v>0</v>
      </c>
    </row>
    <row r="398" spans="1:29" ht="12.75">
      <c r="A398" t="s">
        <v>759</v>
      </c>
      <c r="B398" s="16" t="s">
        <v>209</v>
      </c>
      <c r="D398" s="51">
        <f t="shared" si="25"/>
        <v>61</v>
      </c>
      <c r="E398" s="26">
        <f t="shared" si="26"/>
        <v>2</v>
      </c>
      <c r="G398" s="26"/>
      <c r="U398" s="16">
        <v>53</v>
      </c>
      <c r="V398" s="16">
        <v>69</v>
      </c>
      <c r="AB398" s="110">
        <f t="shared" si="27"/>
        <v>0</v>
      </c>
      <c r="AC398" s="110">
        <f t="shared" si="28"/>
        <v>0</v>
      </c>
    </row>
    <row r="399" spans="1:29" ht="12.75">
      <c r="A399" s="23" t="s">
        <v>470</v>
      </c>
      <c r="B399" s="45" t="s">
        <v>397</v>
      </c>
      <c r="D399" s="51">
        <f t="shared" si="25"/>
        <v>67.33333333333333</v>
      </c>
      <c r="E399" s="26">
        <f t="shared" si="26"/>
        <v>3</v>
      </c>
      <c r="G399" s="26"/>
      <c r="P399" s="49">
        <v>75</v>
      </c>
      <c r="Q399" s="35">
        <v>67</v>
      </c>
      <c r="S399" s="56">
        <v>60</v>
      </c>
      <c r="AB399" s="110">
        <f t="shared" si="27"/>
        <v>0</v>
      </c>
      <c r="AC399" s="110">
        <f t="shared" si="28"/>
        <v>0</v>
      </c>
    </row>
    <row r="400" spans="1:29" ht="12.75">
      <c r="A400" t="s">
        <v>807</v>
      </c>
      <c r="B400" s="56" t="s">
        <v>305</v>
      </c>
      <c r="D400" s="51">
        <f t="shared" si="25"/>
        <v>61</v>
      </c>
      <c r="E400" s="26">
        <f t="shared" si="26"/>
        <v>1</v>
      </c>
      <c r="G400" s="26"/>
      <c r="V400" s="16">
        <v>61</v>
      </c>
      <c r="AB400" s="110">
        <f t="shared" si="27"/>
        <v>0</v>
      </c>
      <c r="AC400" s="110">
        <f t="shared" si="28"/>
        <v>0</v>
      </c>
    </row>
    <row r="401" spans="1:29" ht="12.75">
      <c r="A401" s="48" t="s">
        <v>973</v>
      </c>
      <c r="B401" s="56" t="s">
        <v>395</v>
      </c>
      <c r="D401" s="51">
        <f t="shared" si="25"/>
        <v>78</v>
      </c>
      <c r="E401" s="26">
        <f t="shared" si="26"/>
        <v>1</v>
      </c>
      <c r="G401" s="26"/>
      <c r="T401" s="56">
        <v>78</v>
      </c>
      <c r="AB401" s="110">
        <f t="shared" si="27"/>
        <v>0</v>
      </c>
      <c r="AC401" s="110">
        <f t="shared" si="28"/>
        <v>0</v>
      </c>
    </row>
    <row r="402" spans="1:29" ht="12.75">
      <c r="A402" s="23" t="s">
        <v>417</v>
      </c>
      <c r="B402" s="45" t="s">
        <v>36</v>
      </c>
      <c r="D402" s="51">
        <f t="shared" si="25"/>
        <v>68</v>
      </c>
      <c r="E402" s="26">
        <f t="shared" si="26"/>
        <v>1</v>
      </c>
      <c r="G402" s="26"/>
      <c r="O402" s="45">
        <v>68</v>
      </c>
      <c r="AB402" s="110">
        <f t="shared" si="27"/>
        <v>0</v>
      </c>
      <c r="AC402" s="110">
        <f t="shared" si="28"/>
        <v>0</v>
      </c>
    </row>
    <row r="403" spans="1:29" ht="12.75">
      <c r="A403" s="129" t="s">
        <v>1050</v>
      </c>
      <c r="B403" s="16" t="s">
        <v>38</v>
      </c>
      <c r="D403" s="51">
        <f t="shared" si="25"/>
        <v>84</v>
      </c>
      <c r="E403" s="26">
        <f t="shared" si="26"/>
        <v>1</v>
      </c>
      <c r="X403" s="26">
        <v>84</v>
      </c>
      <c r="AB403" s="110">
        <f t="shared" si="27"/>
        <v>0</v>
      </c>
      <c r="AC403" s="110">
        <f t="shared" si="28"/>
        <v>0</v>
      </c>
    </row>
    <row r="404" spans="1:29" ht="12.75">
      <c r="A404" s="14" t="s">
        <v>85</v>
      </c>
      <c r="B404" s="15" t="s">
        <v>40</v>
      </c>
      <c r="C404" s="5" t="s">
        <v>822</v>
      </c>
      <c r="D404" s="51">
        <f t="shared" si="25"/>
        <v>22.1</v>
      </c>
      <c r="E404" s="26">
        <f t="shared" si="26"/>
        <v>10</v>
      </c>
      <c r="G404" s="26"/>
      <c r="H404" s="13">
        <v>3</v>
      </c>
      <c r="J404" s="16">
        <v>4</v>
      </c>
      <c r="K404" s="16">
        <v>5</v>
      </c>
      <c r="L404" s="16">
        <v>4</v>
      </c>
      <c r="M404" s="16">
        <v>14</v>
      </c>
      <c r="N404" s="35">
        <v>5</v>
      </c>
      <c r="O404" s="45">
        <v>62</v>
      </c>
      <c r="P404" s="49">
        <v>46</v>
      </c>
      <c r="Q404" s="35">
        <v>42</v>
      </c>
      <c r="R404" s="35">
        <v>36</v>
      </c>
      <c r="AB404" s="110">
        <f t="shared" si="27"/>
        <v>5</v>
      </c>
      <c r="AC404" s="110">
        <f t="shared" si="28"/>
        <v>5</v>
      </c>
    </row>
    <row r="405" spans="1:29" ht="12.75">
      <c r="A405" s="17" t="s">
        <v>304</v>
      </c>
      <c r="B405" s="26" t="s">
        <v>305</v>
      </c>
      <c r="D405" s="51">
        <f t="shared" si="25"/>
        <v>27.2</v>
      </c>
      <c r="E405" s="26">
        <f t="shared" si="26"/>
        <v>10</v>
      </c>
      <c r="G405" s="26"/>
      <c r="M405" s="16">
        <v>16</v>
      </c>
      <c r="N405" s="35">
        <v>23</v>
      </c>
      <c r="O405" s="45">
        <v>10</v>
      </c>
      <c r="P405" s="49">
        <v>41</v>
      </c>
      <c r="Q405" s="35">
        <v>14</v>
      </c>
      <c r="R405" s="35">
        <v>30</v>
      </c>
      <c r="S405" s="56">
        <v>50</v>
      </c>
      <c r="T405" s="56">
        <v>4</v>
      </c>
      <c r="U405" s="16">
        <v>40</v>
      </c>
      <c r="W405" s="26">
        <v>44</v>
      </c>
      <c r="AB405" s="110">
        <f t="shared" si="27"/>
        <v>1</v>
      </c>
      <c r="AC405" s="110">
        <f t="shared" si="28"/>
        <v>2</v>
      </c>
    </row>
    <row r="406" spans="1:29" ht="12.75">
      <c r="A406" s="28" t="s">
        <v>364</v>
      </c>
      <c r="B406" s="35" t="s">
        <v>23</v>
      </c>
      <c r="D406" s="51">
        <f t="shared" si="25"/>
        <v>34</v>
      </c>
      <c r="E406" s="26">
        <f t="shared" si="26"/>
        <v>4</v>
      </c>
      <c r="G406" s="26"/>
      <c r="N406" s="35">
        <v>32</v>
      </c>
      <c r="P406" s="49">
        <v>27</v>
      </c>
      <c r="Q406" s="35">
        <v>57</v>
      </c>
      <c r="R406" s="35">
        <v>20</v>
      </c>
      <c r="AB406" s="110">
        <f t="shared" si="27"/>
        <v>0</v>
      </c>
      <c r="AC406" s="110">
        <f t="shared" si="28"/>
        <v>0</v>
      </c>
    </row>
    <row r="407" spans="1:29" ht="12.75">
      <c r="A407" s="17" t="s">
        <v>326</v>
      </c>
      <c r="B407" s="26" t="s">
        <v>23</v>
      </c>
      <c r="D407" s="51">
        <f t="shared" si="25"/>
        <v>56</v>
      </c>
      <c r="E407" s="26">
        <f t="shared" si="26"/>
        <v>1</v>
      </c>
      <c r="G407" s="26"/>
      <c r="M407" s="16">
        <v>56</v>
      </c>
      <c r="AB407" s="110">
        <f t="shared" si="27"/>
        <v>0</v>
      </c>
      <c r="AC407" s="110">
        <f t="shared" si="28"/>
        <v>0</v>
      </c>
    </row>
    <row r="408" spans="1:29" ht="12.75">
      <c r="A408" s="17" t="s">
        <v>836</v>
      </c>
      <c r="B408" s="26" t="s">
        <v>16</v>
      </c>
      <c r="D408" s="51">
        <f t="shared" si="25"/>
        <v>5</v>
      </c>
      <c r="E408" s="26">
        <f t="shared" si="26"/>
        <v>1</v>
      </c>
      <c r="F408" s="16">
        <v>5</v>
      </c>
      <c r="G408" s="26"/>
      <c r="AB408" s="110">
        <f t="shared" si="27"/>
        <v>1</v>
      </c>
      <c r="AC408" s="110">
        <f t="shared" si="28"/>
        <v>1</v>
      </c>
    </row>
    <row r="409" spans="1:29" ht="12.75">
      <c r="A409" s="25" t="s">
        <v>837</v>
      </c>
      <c r="B409" s="56" t="s">
        <v>36</v>
      </c>
      <c r="D409" s="51">
        <f t="shared" si="25"/>
        <v>79</v>
      </c>
      <c r="E409" s="26">
        <f t="shared" si="26"/>
        <v>2</v>
      </c>
      <c r="G409" s="26"/>
      <c r="S409" s="56">
        <v>64</v>
      </c>
      <c r="X409" s="26">
        <v>94</v>
      </c>
      <c r="AB409" s="110">
        <f t="shared" si="27"/>
        <v>0</v>
      </c>
      <c r="AC409" s="110">
        <f t="shared" si="28"/>
        <v>0</v>
      </c>
    </row>
    <row r="410" spans="1:29" ht="12.75">
      <c r="A410" s="48" t="s">
        <v>709</v>
      </c>
      <c r="B410" s="56" t="s">
        <v>395</v>
      </c>
      <c r="D410" s="51">
        <f t="shared" si="25"/>
        <v>43.25</v>
      </c>
      <c r="E410" s="26">
        <f t="shared" si="26"/>
        <v>4</v>
      </c>
      <c r="G410" s="26"/>
      <c r="T410" s="56">
        <v>58</v>
      </c>
      <c r="U410" s="16">
        <v>47</v>
      </c>
      <c r="W410" s="26">
        <v>12</v>
      </c>
      <c r="X410" s="26">
        <v>56</v>
      </c>
      <c r="AB410" s="110">
        <f t="shared" si="27"/>
        <v>0</v>
      </c>
      <c r="AC410" s="110">
        <f t="shared" si="28"/>
        <v>0</v>
      </c>
    </row>
    <row r="411" spans="1:29" ht="12.75">
      <c r="A411" s="23" t="s">
        <v>471</v>
      </c>
      <c r="B411" s="45" t="s">
        <v>209</v>
      </c>
      <c r="D411" s="51">
        <f t="shared" si="25"/>
        <v>37</v>
      </c>
      <c r="E411" s="26">
        <f t="shared" si="26"/>
        <v>1</v>
      </c>
      <c r="G411" s="26"/>
      <c r="P411" s="49">
        <v>37</v>
      </c>
      <c r="AB411" s="110">
        <f t="shared" si="27"/>
        <v>0</v>
      </c>
      <c r="AC411" s="110">
        <f t="shared" si="28"/>
        <v>0</v>
      </c>
    </row>
    <row r="412" spans="1:29" ht="12.75">
      <c r="A412" s="25" t="s">
        <v>971</v>
      </c>
      <c r="B412" s="56" t="s">
        <v>36</v>
      </c>
      <c r="D412" s="51">
        <f t="shared" si="25"/>
        <v>41</v>
      </c>
      <c r="E412" s="26">
        <f t="shared" si="26"/>
        <v>1</v>
      </c>
      <c r="G412" s="26"/>
      <c r="S412" s="56">
        <v>41</v>
      </c>
      <c r="AB412" s="110">
        <f t="shared" si="27"/>
        <v>0</v>
      </c>
      <c r="AC412" s="110">
        <f t="shared" si="28"/>
        <v>0</v>
      </c>
    </row>
    <row r="413" spans="1:29" ht="12.75">
      <c r="A413" s="28" t="s">
        <v>370</v>
      </c>
      <c r="B413" s="35" t="s">
        <v>310</v>
      </c>
      <c r="D413" s="51">
        <f t="shared" si="25"/>
        <v>44</v>
      </c>
      <c r="E413" s="26">
        <f t="shared" si="26"/>
        <v>1</v>
      </c>
      <c r="G413" s="26"/>
      <c r="N413" s="35">
        <v>44</v>
      </c>
      <c r="AB413" s="110">
        <f t="shared" si="27"/>
        <v>0</v>
      </c>
      <c r="AC413" s="110">
        <f t="shared" si="28"/>
        <v>0</v>
      </c>
    </row>
    <row r="414" spans="1:29" ht="12.75">
      <c r="A414" t="s">
        <v>798</v>
      </c>
      <c r="B414" s="56" t="s">
        <v>23</v>
      </c>
      <c r="D414" s="51">
        <f t="shared" si="25"/>
        <v>27.666666666666668</v>
      </c>
      <c r="E414" s="26">
        <f t="shared" si="26"/>
        <v>3</v>
      </c>
      <c r="G414" s="26"/>
      <c r="V414" s="16">
        <v>19</v>
      </c>
      <c r="W414" s="26">
        <v>19</v>
      </c>
      <c r="X414" s="26">
        <v>45</v>
      </c>
      <c r="AB414" s="110">
        <f t="shared" si="27"/>
        <v>0</v>
      </c>
      <c r="AC414" s="110">
        <f t="shared" si="28"/>
        <v>0</v>
      </c>
    </row>
    <row r="415" spans="1:29" ht="12.75">
      <c r="A415" s="8" t="s">
        <v>19</v>
      </c>
      <c r="B415" s="9" t="s">
        <v>20</v>
      </c>
      <c r="C415" s="5" t="s">
        <v>822</v>
      </c>
      <c r="D415" s="51">
        <f t="shared" si="25"/>
        <v>4.5</v>
      </c>
      <c r="E415" s="26">
        <f t="shared" si="26"/>
        <v>4</v>
      </c>
      <c r="F415" s="16">
        <v>4</v>
      </c>
      <c r="G415" s="7">
        <v>1</v>
      </c>
      <c r="H415" s="7">
        <v>1</v>
      </c>
      <c r="K415" s="16">
        <v>12</v>
      </c>
      <c r="AB415" s="110">
        <f t="shared" si="27"/>
        <v>3</v>
      </c>
      <c r="AC415" s="110">
        <f t="shared" si="28"/>
        <v>3</v>
      </c>
    </row>
    <row r="416" spans="1:29" ht="12.75">
      <c r="A416" s="48" t="s">
        <v>547</v>
      </c>
      <c r="B416" s="56" t="s">
        <v>209</v>
      </c>
      <c r="D416" s="51">
        <f t="shared" si="25"/>
        <v>55</v>
      </c>
      <c r="E416" s="26">
        <f t="shared" si="26"/>
        <v>3</v>
      </c>
      <c r="G416" s="26"/>
      <c r="R416" s="35">
        <v>37</v>
      </c>
      <c r="S416" s="56">
        <v>63</v>
      </c>
      <c r="T416" s="56">
        <v>65</v>
      </c>
      <c r="AB416" s="110">
        <f t="shared" si="27"/>
        <v>0</v>
      </c>
      <c r="AC416" s="110">
        <f t="shared" si="28"/>
        <v>0</v>
      </c>
    </row>
    <row r="417" spans="1:29" ht="12.75">
      <c r="A417" s="17" t="s">
        <v>186</v>
      </c>
      <c r="B417" s="26" t="s">
        <v>14</v>
      </c>
      <c r="D417" s="51">
        <f t="shared" si="25"/>
        <v>52</v>
      </c>
      <c r="E417" s="26">
        <f t="shared" si="26"/>
        <v>1</v>
      </c>
      <c r="G417" s="26"/>
      <c r="J417" s="16">
        <v>52</v>
      </c>
      <c r="AB417" s="110">
        <f t="shared" si="27"/>
        <v>0</v>
      </c>
      <c r="AC417" s="110">
        <f t="shared" si="28"/>
        <v>0</v>
      </c>
    </row>
    <row r="418" spans="1:29" ht="12.75">
      <c r="A418" s="17" t="s">
        <v>17</v>
      </c>
      <c r="B418" s="26" t="s">
        <v>18</v>
      </c>
      <c r="D418" s="51">
        <f t="shared" si="25"/>
        <v>17.333333333333332</v>
      </c>
      <c r="E418" s="26">
        <f t="shared" si="26"/>
        <v>3</v>
      </c>
      <c r="F418" s="16">
        <v>26</v>
      </c>
      <c r="G418" s="16">
        <v>13</v>
      </c>
      <c r="J418" s="16">
        <v>13</v>
      </c>
      <c r="AB418" s="110">
        <f t="shared" si="27"/>
        <v>0</v>
      </c>
      <c r="AC418" s="110">
        <f t="shared" si="28"/>
        <v>0</v>
      </c>
    </row>
    <row r="419" spans="1:29" ht="12.75">
      <c r="A419" t="s">
        <v>972</v>
      </c>
      <c r="B419" s="16" t="s">
        <v>30</v>
      </c>
      <c r="D419" s="51">
        <f t="shared" si="25"/>
        <v>10.666666666666666</v>
      </c>
      <c r="E419" s="26">
        <f t="shared" si="26"/>
        <v>3</v>
      </c>
      <c r="G419" s="26"/>
      <c r="U419" s="16">
        <v>7</v>
      </c>
      <c r="V419" s="16">
        <v>11</v>
      </c>
      <c r="X419" s="26">
        <v>14</v>
      </c>
      <c r="AB419" s="110">
        <f t="shared" si="27"/>
        <v>0</v>
      </c>
      <c r="AC419" s="110">
        <f t="shared" si="28"/>
        <v>1</v>
      </c>
    </row>
    <row r="420" spans="1:29" ht="12.75">
      <c r="A420" s="48" t="s">
        <v>705</v>
      </c>
      <c r="B420" s="56" t="s">
        <v>30</v>
      </c>
      <c r="D420" s="51">
        <f t="shared" si="25"/>
        <v>54</v>
      </c>
      <c r="E420" s="26">
        <f t="shared" si="26"/>
        <v>2</v>
      </c>
      <c r="G420" s="26"/>
      <c r="T420" s="56">
        <v>48</v>
      </c>
      <c r="V420" s="16">
        <v>60</v>
      </c>
      <c r="AB420" s="110">
        <f t="shared" si="27"/>
        <v>0</v>
      </c>
      <c r="AC420" s="110">
        <f t="shared" si="28"/>
        <v>0</v>
      </c>
    </row>
    <row r="421" spans="1:29" ht="12.75">
      <c r="A421" s="28" t="s">
        <v>368</v>
      </c>
      <c r="B421" s="35" t="s">
        <v>34</v>
      </c>
      <c r="D421" s="51">
        <f t="shared" si="25"/>
        <v>42</v>
      </c>
      <c r="E421" s="26">
        <f t="shared" si="26"/>
        <v>1</v>
      </c>
      <c r="G421" s="26"/>
      <c r="N421" s="35">
        <v>42</v>
      </c>
      <c r="AB421" s="110">
        <f t="shared" si="27"/>
        <v>0</v>
      </c>
      <c r="AC421" s="110">
        <f t="shared" si="28"/>
        <v>0</v>
      </c>
    </row>
    <row r="422" spans="1:29" ht="12.75">
      <c r="A422" t="s">
        <v>761</v>
      </c>
      <c r="B422" s="16" t="s">
        <v>12</v>
      </c>
      <c r="D422" s="51">
        <f t="shared" si="25"/>
        <v>51.5</v>
      </c>
      <c r="E422" s="26">
        <f t="shared" si="26"/>
        <v>2</v>
      </c>
      <c r="G422" s="26"/>
      <c r="U422" s="16">
        <v>55</v>
      </c>
      <c r="X422" s="26">
        <v>48</v>
      </c>
      <c r="AB422" s="110">
        <f t="shared" si="27"/>
        <v>0</v>
      </c>
      <c r="AC422" s="110">
        <f t="shared" si="28"/>
        <v>0</v>
      </c>
    </row>
    <row r="423" spans="1:29" ht="12.75">
      <c r="A423" s="23" t="s">
        <v>472</v>
      </c>
      <c r="B423" s="45" t="s">
        <v>20</v>
      </c>
      <c r="D423" s="51">
        <f t="shared" si="25"/>
        <v>24.75</v>
      </c>
      <c r="E423" s="26">
        <f t="shared" si="26"/>
        <v>8</v>
      </c>
      <c r="G423" s="26"/>
      <c r="P423" s="49">
        <v>18</v>
      </c>
      <c r="Q423" s="35">
        <v>13</v>
      </c>
      <c r="S423" s="56">
        <v>21</v>
      </c>
      <c r="T423" s="56">
        <v>32</v>
      </c>
      <c r="U423" s="16">
        <v>27</v>
      </c>
      <c r="V423" s="16">
        <v>21</v>
      </c>
      <c r="W423" s="26">
        <v>43</v>
      </c>
      <c r="X423" s="26">
        <v>23</v>
      </c>
      <c r="AB423" s="110">
        <f t="shared" si="27"/>
        <v>0</v>
      </c>
      <c r="AC423" s="110">
        <f t="shared" si="28"/>
        <v>0</v>
      </c>
    </row>
    <row r="424" spans="1:29" ht="12.75">
      <c r="A424" s="17" t="s">
        <v>356</v>
      </c>
      <c r="B424" s="35" t="s">
        <v>209</v>
      </c>
      <c r="D424" s="51">
        <f t="shared" si="25"/>
        <v>32.36363636363637</v>
      </c>
      <c r="E424" s="26">
        <f t="shared" si="26"/>
        <v>11</v>
      </c>
      <c r="G424" s="26"/>
      <c r="N424" s="35">
        <v>22</v>
      </c>
      <c r="O424" s="45">
        <v>7</v>
      </c>
      <c r="P424" s="49">
        <v>42</v>
      </c>
      <c r="Q424" s="35">
        <v>26</v>
      </c>
      <c r="R424" s="35">
        <v>27</v>
      </c>
      <c r="S424" s="56">
        <v>32</v>
      </c>
      <c r="T424" s="56">
        <v>35</v>
      </c>
      <c r="U424" s="16">
        <v>26</v>
      </c>
      <c r="V424" s="16">
        <v>36</v>
      </c>
      <c r="W424" s="26">
        <v>37</v>
      </c>
      <c r="X424" s="26">
        <v>66</v>
      </c>
      <c r="AB424" s="110">
        <f t="shared" si="27"/>
        <v>0</v>
      </c>
      <c r="AC424" s="110">
        <f t="shared" si="28"/>
        <v>1</v>
      </c>
    </row>
    <row r="425" spans="1:29" ht="12.75">
      <c r="A425" s="28" t="s">
        <v>365</v>
      </c>
      <c r="B425" s="35" t="s">
        <v>38</v>
      </c>
      <c r="D425" s="51">
        <f t="shared" si="25"/>
        <v>33</v>
      </c>
      <c r="E425" s="26">
        <f t="shared" si="26"/>
        <v>1</v>
      </c>
      <c r="G425" s="26"/>
      <c r="N425" s="35">
        <v>33</v>
      </c>
      <c r="AB425" s="110">
        <f t="shared" si="27"/>
        <v>0</v>
      </c>
      <c r="AC425" s="110">
        <f t="shared" si="28"/>
        <v>0</v>
      </c>
    </row>
    <row r="426" spans="1:29" ht="12.75">
      <c r="A426" s="17" t="s">
        <v>43</v>
      </c>
      <c r="B426" s="26" t="s">
        <v>16</v>
      </c>
      <c r="D426" s="51">
        <f t="shared" si="25"/>
        <v>21</v>
      </c>
      <c r="E426" s="26">
        <f t="shared" si="26"/>
        <v>1</v>
      </c>
      <c r="F426" s="16">
        <v>21</v>
      </c>
      <c r="G426" s="26"/>
      <c r="AB426" s="110">
        <f t="shared" si="27"/>
        <v>0</v>
      </c>
      <c r="AC426" s="110">
        <f t="shared" si="28"/>
        <v>0</v>
      </c>
    </row>
    <row r="427" spans="1:29" ht="12.75">
      <c r="A427" s="17" t="s">
        <v>220</v>
      </c>
      <c r="B427" s="26" t="s">
        <v>38</v>
      </c>
      <c r="D427" s="51">
        <f t="shared" si="25"/>
        <v>43.5</v>
      </c>
      <c r="E427" s="26">
        <f t="shared" si="26"/>
        <v>4</v>
      </c>
      <c r="G427" s="26"/>
      <c r="K427" s="16">
        <v>37</v>
      </c>
      <c r="M427" s="16">
        <v>39</v>
      </c>
      <c r="O427" s="45">
        <v>45</v>
      </c>
      <c r="P427" s="49">
        <v>53</v>
      </c>
      <c r="AB427" s="110">
        <f t="shared" si="27"/>
        <v>0</v>
      </c>
      <c r="AC427" s="110">
        <f t="shared" si="28"/>
        <v>0</v>
      </c>
    </row>
    <row r="428" spans="1:29" ht="12.75">
      <c r="A428" s="17" t="s">
        <v>327</v>
      </c>
      <c r="B428" s="26" t="s">
        <v>310</v>
      </c>
      <c r="D428" s="51">
        <f t="shared" si="25"/>
        <v>47</v>
      </c>
      <c r="E428" s="26">
        <f t="shared" si="26"/>
        <v>2</v>
      </c>
      <c r="G428" s="26"/>
      <c r="M428" s="16">
        <v>57</v>
      </c>
      <c r="Q428" s="35">
        <v>37</v>
      </c>
      <c r="AB428" s="110">
        <f t="shared" si="27"/>
        <v>0</v>
      </c>
      <c r="AC428" s="110">
        <f t="shared" si="28"/>
        <v>0</v>
      </c>
    </row>
    <row r="429" spans="1:29" ht="12.75">
      <c r="A429" s="23" t="s">
        <v>401</v>
      </c>
      <c r="B429" s="45" t="s">
        <v>305</v>
      </c>
      <c r="D429" s="51">
        <f t="shared" si="25"/>
        <v>53.5</v>
      </c>
      <c r="E429" s="26">
        <f t="shared" si="26"/>
        <v>2</v>
      </c>
      <c r="G429" s="26"/>
      <c r="O429" s="45">
        <v>38</v>
      </c>
      <c r="P429" s="49">
        <v>69</v>
      </c>
      <c r="AB429" s="110">
        <f t="shared" si="27"/>
        <v>0</v>
      </c>
      <c r="AC429" s="110">
        <f t="shared" si="28"/>
        <v>0</v>
      </c>
    </row>
    <row r="430" spans="1:29" ht="12.75">
      <c r="A430" s="23" t="s">
        <v>396</v>
      </c>
      <c r="B430" s="45" t="s">
        <v>305</v>
      </c>
      <c r="D430" s="51">
        <f t="shared" si="25"/>
        <v>30</v>
      </c>
      <c r="E430" s="26">
        <f t="shared" si="26"/>
        <v>1</v>
      </c>
      <c r="G430" s="26"/>
      <c r="O430" s="45">
        <v>30</v>
      </c>
      <c r="AB430" s="110">
        <f t="shared" si="27"/>
        <v>0</v>
      </c>
      <c r="AC430" s="110">
        <f t="shared" si="28"/>
        <v>0</v>
      </c>
    </row>
    <row r="431" spans="1:29" ht="12.75">
      <c r="A431" t="s">
        <v>797</v>
      </c>
      <c r="B431" s="56" t="s">
        <v>310</v>
      </c>
      <c r="D431" s="51">
        <f t="shared" si="25"/>
        <v>14.5</v>
      </c>
      <c r="E431" s="26">
        <f t="shared" si="26"/>
        <v>2</v>
      </c>
      <c r="G431" s="26"/>
      <c r="V431" s="16">
        <v>9</v>
      </c>
      <c r="X431" s="26">
        <v>20</v>
      </c>
      <c r="AB431" s="110">
        <f t="shared" si="27"/>
        <v>0</v>
      </c>
      <c r="AC431" s="110">
        <f t="shared" si="28"/>
        <v>1</v>
      </c>
    </row>
    <row r="432" spans="1:29" ht="12.75">
      <c r="A432" s="48" t="s">
        <v>717</v>
      </c>
      <c r="B432" s="56" t="s">
        <v>122</v>
      </c>
      <c r="D432" s="51">
        <f t="shared" si="25"/>
        <v>76</v>
      </c>
      <c r="E432" s="26">
        <f t="shared" si="26"/>
        <v>1</v>
      </c>
      <c r="G432" s="26"/>
      <c r="T432" s="56">
        <v>76</v>
      </c>
      <c r="AB432" s="110">
        <f t="shared" si="27"/>
        <v>0</v>
      </c>
      <c r="AC432" s="110">
        <f t="shared" si="28"/>
        <v>0</v>
      </c>
    </row>
    <row r="433" spans="1:29" ht="12.75">
      <c r="A433" s="17" t="s">
        <v>217</v>
      </c>
      <c r="B433" s="26" t="s">
        <v>38</v>
      </c>
      <c r="D433" s="51">
        <f t="shared" si="25"/>
        <v>30.285714285714285</v>
      </c>
      <c r="E433" s="26">
        <f t="shared" si="26"/>
        <v>7</v>
      </c>
      <c r="G433" s="26"/>
      <c r="K433" s="16">
        <v>31</v>
      </c>
      <c r="N433" s="35">
        <v>21</v>
      </c>
      <c r="P433" s="49">
        <v>57</v>
      </c>
      <c r="Q433" s="35">
        <v>20</v>
      </c>
      <c r="R433" s="35">
        <v>21</v>
      </c>
      <c r="T433" s="56">
        <v>56</v>
      </c>
      <c r="U433" s="16">
        <v>6</v>
      </c>
      <c r="AB433" s="110">
        <f t="shared" si="27"/>
        <v>0</v>
      </c>
      <c r="AC433" s="110">
        <f t="shared" si="28"/>
        <v>1</v>
      </c>
    </row>
    <row r="434" spans="1:29" ht="12.75">
      <c r="A434" s="17" t="s">
        <v>353</v>
      </c>
      <c r="B434" s="35" t="s">
        <v>20</v>
      </c>
      <c r="D434" s="51">
        <f t="shared" si="25"/>
        <v>14</v>
      </c>
      <c r="E434" s="26">
        <f t="shared" si="26"/>
        <v>1</v>
      </c>
      <c r="G434" s="26"/>
      <c r="N434" s="35">
        <v>14</v>
      </c>
      <c r="AB434" s="110">
        <f t="shared" si="27"/>
        <v>0</v>
      </c>
      <c r="AC434" s="110">
        <f t="shared" si="28"/>
        <v>0</v>
      </c>
    </row>
    <row r="435" spans="1:29" ht="12.75">
      <c r="A435" s="17" t="s">
        <v>329</v>
      </c>
      <c r="B435" s="26" t="s">
        <v>312</v>
      </c>
      <c r="D435" s="51">
        <f t="shared" si="25"/>
        <v>64</v>
      </c>
      <c r="E435" s="26">
        <f t="shared" si="26"/>
        <v>5</v>
      </c>
      <c r="G435" s="26"/>
      <c r="M435" s="16">
        <v>60</v>
      </c>
      <c r="N435" s="26">
        <v>50</v>
      </c>
      <c r="O435" s="45">
        <v>77</v>
      </c>
      <c r="Q435" s="35">
        <v>77</v>
      </c>
      <c r="R435" s="35">
        <v>56</v>
      </c>
      <c r="AB435" s="110">
        <f t="shared" si="27"/>
        <v>0</v>
      </c>
      <c r="AC435" s="110">
        <f t="shared" si="28"/>
        <v>0</v>
      </c>
    </row>
    <row r="436" spans="1:29" ht="12.75">
      <c r="A436" s="17" t="s">
        <v>702</v>
      </c>
      <c r="B436" s="26" t="s">
        <v>69</v>
      </c>
      <c r="D436" s="51">
        <f t="shared" si="25"/>
        <v>26.4</v>
      </c>
      <c r="E436" s="26">
        <f t="shared" si="26"/>
        <v>10</v>
      </c>
      <c r="G436" s="26"/>
      <c r="I436" s="16">
        <v>18</v>
      </c>
      <c r="K436" s="16">
        <v>19</v>
      </c>
      <c r="L436" s="16">
        <v>13</v>
      </c>
      <c r="M436" s="16">
        <v>36</v>
      </c>
      <c r="O436" s="45">
        <v>20</v>
      </c>
      <c r="P436" s="49">
        <v>50</v>
      </c>
      <c r="Q436" s="35">
        <v>15</v>
      </c>
      <c r="R436" s="35">
        <v>25</v>
      </c>
      <c r="S436" s="56">
        <v>25</v>
      </c>
      <c r="T436" s="56">
        <v>43</v>
      </c>
      <c r="AB436" s="110">
        <f t="shared" si="27"/>
        <v>0</v>
      </c>
      <c r="AC436" s="110">
        <f t="shared" si="28"/>
        <v>0</v>
      </c>
    </row>
    <row r="437" spans="1:29" ht="12.75">
      <c r="A437" s="11" t="s">
        <v>57</v>
      </c>
      <c r="B437" s="12" t="s">
        <v>18</v>
      </c>
      <c r="C437" s="5" t="s">
        <v>822</v>
      </c>
      <c r="D437" s="51">
        <f t="shared" si="25"/>
        <v>2</v>
      </c>
      <c r="E437" s="26">
        <f t="shared" si="26"/>
        <v>1</v>
      </c>
      <c r="G437" s="10">
        <v>2</v>
      </c>
      <c r="AB437" s="110">
        <f t="shared" si="27"/>
        <v>1</v>
      </c>
      <c r="AC437" s="110">
        <f t="shared" si="28"/>
        <v>1</v>
      </c>
    </row>
    <row r="438" spans="1:29" ht="12.75">
      <c r="A438" s="23" t="s">
        <v>418</v>
      </c>
      <c r="B438" s="45" t="s">
        <v>64</v>
      </c>
      <c r="D438" s="51">
        <f t="shared" si="25"/>
        <v>71</v>
      </c>
      <c r="E438" s="26">
        <f t="shared" si="26"/>
        <v>1</v>
      </c>
      <c r="G438" s="26"/>
      <c r="O438" s="45">
        <v>71</v>
      </c>
      <c r="AB438" s="110">
        <f t="shared" si="27"/>
        <v>0</v>
      </c>
      <c r="AC438" s="110">
        <f t="shared" si="28"/>
        <v>0</v>
      </c>
    </row>
    <row r="439" spans="1:29" ht="12.75">
      <c r="A439" s="17" t="s">
        <v>276</v>
      </c>
      <c r="B439" s="26" t="s">
        <v>64</v>
      </c>
      <c r="D439" s="51">
        <f t="shared" si="25"/>
        <v>39</v>
      </c>
      <c r="E439" s="26">
        <f t="shared" si="26"/>
        <v>1</v>
      </c>
      <c r="G439" s="26"/>
      <c r="L439" s="16">
        <v>39</v>
      </c>
      <c r="AB439" s="110">
        <f t="shared" si="27"/>
        <v>0</v>
      </c>
      <c r="AC439" s="110">
        <f t="shared" si="28"/>
        <v>0</v>
      </c>
    </row>
    <row r="440" spans="1:29" ht="12.75">
      <c r="A440" s="17" t="s">
        <v>127</v>
      </c>
      <c r="B440" s="26" t="s">
        <v>64</v>
      </c>
      <c r="D440" s="51">
        <f t="shared" si="25"/>
        <v>47</v>
      </c>
      <c r="E440" s="26">
        <f t="shared" si="26"/>
        <v>5</v>
      </c>
      <c r="G440" s="26"/>
      <c r="I440" s="16">
        <v>26</v>
      </c>
      <c r="J440" s="16">
        <v>39</v>
      </c>
      <c r="M440" s="16">
        <v>52</v>
      </c>
      <c r="O440" s="45">
        <v>64</v>
      </c>
      <c r="Q440" s="35">
        <v>54</v>
      </c>
      <c r="AB440" s="110">
        <f t="shared" si="27"/>
        <v>0</v>
      </c>
      <c r="AC440" s="110">
        <f t="shared" si="28"/>
        <v>0</v>
      </c>
    </row>
    <row r="441" spans="1:29" ht="12.75">
      <c r="A441" s="14" t="s">
        <v>229</v>
      </c>
      <c r="B441" s="15" t="s">
        <v>36</v>
      </c>
      <c r="C441" s="5" t="s">
        <v>822</v>
      </c>
      <c r="D441" s="51">
        <f t="shared" si="25"/>
        <v>37.785714285714285</v>
      </c>
      <c r="E441" s="26">
        <f t="shared" si="26"/>
        <v>14</v>
      </c>
      <c r="G441" s="26"/>
      <c r="K441" s="16">
        <v>48</v>
      </c>
      <c r="L441" s="16">
        <v>38</v>
      </c>
      <c r="M441" s="16">
        <v>23</v>
      </c>
      <c r="N441" s="35">
        <v>9</v>
      </c>
      <c r="O441" s="45">
        <v>50</v>
      </c>
      <c r="P441" s="49">
        <v>25</v>
      </c>
      <c r="Q441" s="35">
        <v>52</v>
      </c>
      <c r="R441" s="13">
        <v>3</v>
      </c>
      <c r="S441" s="56">
        <v>40</v>
      </c>
      <c r="T441" s="56">
        <v>33</v>
      </c>
      <c r="U441" s="16">
        <v>75</v>
      </c>
      <c r="V441" s="16">
        <v>28</v>
      </c>
      <c r="W441" s="26">
        <v>46</v>
      </c>
      <c r="X441" s="26">
        <v>59</v>
      </c>
      <c r="AB441" s="110">
        <f t="shared" si="27"/>
        <v>1</v>
      </c>
      <c r="AC441" s="110">
        <f t="shared" si="28"/>
        <v>2</v>
      </c>
    </row>
    <row r="442" spans="1:29" ht="12.75">
      <c r="A442" s="48" t="s">
        <v>701</v>
      </c>
      <c r="B442" s="56" t="s">
        <v>122</v>
      </c>
      <c r="D442" s="51">
        <f t="shared" si="25"/>
        <v>40.666666666666664</v>
      </c>
      <c r="E442" s="26">
        <f t="shared" si="26"/>
        <v>3</v>
      </c>
      <c r="G442" s="26"/>
      <c r="S442" s="56">
        <v>16</v>
      </c>
      <c r="T442" s="56">
        <v>41</v>
      </c>
      <c r="V442" s="16">
        <v>65</v>
      </c>
      <c r="AB442" s="110">
        <f t="shared" si="27"/>
        <v>0</v>
      </c>
      <c r="AC442" s="110">
        <f t="shared" si="28"/>
        <v>0</v>
      </c>
    </row>
    <row r="443" spans="1:29" ht="12.75">
      <c r="A443" s="17" t="s">
        <v>332</v>
      </c>
      <c r="B443" s="26" t="s">
        <v>305</v>
      </c>
      <c r="D443" s="51">
        <f t="shared" si="25"/>
        <v>65</v>
      </c>
      <c r="E443" s="26">
        <f t="shared" si="26"/>
        <v>1</v>
      </c>
      <c r="G443" s="26"/>
      <c r="M443" s="16">
        <v>65</v>
      </c>
      <c r="AB443" s="110">
        <f t="shared" si="27"/>
        <v>0</v>
      </c>
      <c r="AC443" s="110">
        <f t="shared" si="28"/>
        <v>0</v>
      </c>
    </row>
    <row r="444" spans="1:29" ht="12.75">
      <c r="A444" s="8" t="s">
        <v>112</v>
      </c>
      <c r="B444" s="9" t="s">
        <v>838</v>
      </c>
      <c r="C444" s="5" t="s">
        <v>822</v>
      </c>
      <c r="D444" s="51">
        <f t="shared" si="25"/>
        <v>18.666666666666668</v>
      </c>
      <c r="E444" s="26">
        <f t="shared" si="26"/>
        <v>3</v>
      </c>
      <c r="G444" s="26"/>
      <c r="I444" s="7">
        <v>1</v>
      </c>
      <c r="J444" s="16">
        <v>21</v>
      </c>
      <c r="K444" s="16">
        <v>34</v>
      </c>
      <c r="AB444" s="110">
        <f t="shared" si="27"/>
        <v>1</v>
      </c>
      <c r="AC444" s="110">
        <f t="shared" si="28"/>
        <v>1</v>
      </c>
    </row>
    <row r="445" spans="1:29" ht="12.75">
      <c r="A445" s="17" t="s">
        <v>123</v>
      </c>
      <c r="B445" s="26" t="s">
        <v>34</v>
      </c>
      <c r="D445" s="51">
        <f t="shared" si="25"/>
        <v>22</v>
      </c>
      <c r="E445" s="26">
        <f t="shared" si="26"/>
        <v>1</v>
      </c>
      <c r="G445" s="26"/>
      <c r="I445" s="16">
        <v>22</v>
      </c>
      <c r="AB445" s="110">
        <f t="shared" si="27"/>
        <v>0</v>
      </c>
      <c r="AC445" s="110">
        <f t="shared" si="28"/>
        <v>0</v>
      </c>
    </row>
    <row r="446" spans="1:29" ht="12.75">
      <c r="A446" s="17" t="s">
        <v>121</v>
      </c>
      <c r="B446" s="26" t="s">
        <v>18</v>
      </c>
      <c r="D446" s="51">
        <f t="shared" si="25"/>
        <v>21</v>
      </c>
      <c r="E446" s="26">
        <f t="shared" si="26"/>
        <v>1</v>
      </c>
      <c r="G446" s="26"/>
      <c r="I446" s="16">
        <v>21</v>
      </c>
      <c r="AB446" s="110">
        <f t="shared" si="27"/>
        <v>0</v>
      </c>
      <c r="AC446" s="110">
        <f t="shared" si="28"/>
        <v>0</v>
      </c>
    </row>
    <row r="447" spans="1:29" ht="12.75">
      <c r="A447" s="48" t="s">
        <v>553</v>
      </c>
      <c r="B447" s="56" t="s">
        <v>398</v>
      </c>
      <c r="D447" s="51">
        <f t="shared" si="25"/>
        <v>64.75</v>
      </c>
      <c r="E447" s="26">
        <f t="shared" si="26"/>
        <v>4</v>
      </c>
      <c r="G447" s="26"/>
      <c r="R447" s="35">
        <v>47</v>
      </c>
      <c r="S447" s="56">
        <v>72</v>
      </c>
      <c r="T447" s="56">
        <v>68</v>
      </c>
      <c r="W447" s="26">
        <v>72</v>
      </c>
      <c r="AB447" s="110">
        <f t="shared" si="27"/>
        <v>0</v>
      </c>
      <c r="AC447" s="110">
        <f t="shared" si="28"/>
        <v>0</v>
      </c>
    </row>
    <row r="448" spans="1:29" ht="12.75">
      <c r="A448" s="17" t="s">
        <v>131</v>
      </c>
      <c r="B448" s="26" t="s">
        <v>40</v>
      </c>
      <c r="D448" s="51">
        <f t="shared" si="25"/>
        <v>38.25</v>
      </c>
      <c r="E448" s="26">
        <f t="shared" si="26"/>
        <v>4</v>
      </c>
      <c r="G448" s="26"/>
      <c r="I448" s="16">
        <v>33</v>
      </c>
      <c r="J448" s="16">
        <v>30</v>
      </c>
      <c r="L448" s="16">
        <v>51</v>
      </c>
      <c r="N448" s="35">
        <v>39</v>
      </c>
      <c r="AB448" s="110">
        <f t="shared" si="27"/>
        <v>0</v>
      </c>
      <c r="AC448" s="110">
        <f t="shared" si="28"/>
        <v>0</v>
      </c>
    </row>
    <row r="449" spans="1:29" ht="12.75">
      <c r="A449" t="s">
        <v>816</v>
      </c>
      <c r="B449" s="56" t="s">
        <v>23</v>
      </c>
      <c r="D449" s="51">
        <f t="shared" si="25"/>
        <v>75</v>
      </c>
      <c r="E449" s="26">
        <f t="shared" si="26"/>
        <v>1</v>
      </c>
      <c r="G449" s="26"/>
      <c r="V449" s="16">
        <v>75</v>
      </c>
      <c r="AB449" s="110">
        <f t="shared" si="27"/>
        <v>0</v>
      </c>
      <c r="AC449" s="110">
        <f t="shared" si="28"/>
        <v>0</v>
      </c>
    </row>
    <row r="450" spans="1:29" ht="12.75">
      <c r="A450" s="129" t="s">
        <v>1013</v>
      </c>
      <c r="B450" s="104" t="s">
        <v>310</v>
      </c>
      <c r="D450" s="51">
        <f t="shared" si="25"/>
        <v>49</v>
      </c>
      <c r="E450" s="26">
        <f t="shared" si="26"/>
        <v>1</v>
      </c>
      <c r="X450" s="26">
        <v>49</v>
      </c>
      <c r="AB450" s="110">
        <f t="shared" si="27"/>
        <v>0</v>
      </c>
      <c r="AC450" s="110">
        <f t="shared" si="28"/>
        <v>0</v>
      </c>
    </row>
    <row r="451" spans="1:29" ht="12.75">
      <c r="A451" t="s">
        <v>704</v>
      </c>
      <c r="B451" s="16" t="s">
        <v>23</v>
      </c>
      <c r="D451" s="51">
        <f t="shared" si="25"/>
        <v>35</v>
      </c>
      <c r="E451" s="26">
        <f t="shared" si="26"/>
        <v>2</v>
      </c>
      <c r="G451" s="26"/>
      <c r="T451" s="56">
        <v>47</v>
      </c>
      <c r="V451" s="16">
        <v>23</v>
      </c>
      <c r="AB451" s="110">
        <f t="shared" si="27"/>
        <v>0</v>
      </c>
      <c r="AC451" s="110">
        <f t="shared" si="28"/>
        <v>0</v>
      </c>
    </row>
    <row r="452" spans="1:29" ht="12.75">
      <c r="A452" s="17" t="s">
        <v>231</v>
      </c>
      <c r="B452" s="26" t="s">
        <v>12</v>
      </c>
      <c r="D452" s="51">
        <f aca="true" t="shared" si="29" ref="D452:D515">SUM(F452:Z452)/E452</f>
        <v>51</v>
      </c>
      <c r="E452" s="26">
        <f aca="true" t="shared" si="30" ref="E452:E515">COUNTA(F452:Z452)</f>
        <v>1</v>
      </c>
      <c r="G452" s="26"/>
      <c r="K452" s="16">
        <v>51</v>
      </c>
      <c r="AB452" s="110">
        <f aca="true" t="shared" si="31" ref="AB452:AB515">COUNTIF(F452:AA452,"&lt;6")</f>
        <v>0</v>
      </c>
      <c r="AC452" s="110">
        <f aca="true" t="shared" si="32" ref="AC452:AC494">COUNTIF(F452:AA452,"&lt;11")</f>
        <v>0</v>
      </c>
    </row>
    <row r="453" spans="1:29" ht="12.75">
      <c r="A453" s="17" t="s">
        <v>512</v>
      </c>
      <c r="B453" s="26" t="s">
        <v>36</v>
      </c>
      <c r="D453" s="51">
        <f t="shared" si="29"/>
        <v>64</v>
      </c>
      <c r="E453" s="26">
        <f t="shared" si="30"/>
        <v>1</v>
      </c>
      <c r="G453" s="26"/>
      <c r="Q453" s="35">
        <v>64</v>
      </c>
      <c r="AB453" s="110">
        <f t="shared" si="31"/>
        <v>0</v>
      </c>
      <c r="AC453" s="110">
        <f t="shared" si="32"/>
        <v>0</v>
      </c>
    </row>
    <row r="454" spans="1:29" ht="12.75">
      <c r="A454" s="17" t="s">
        <v>359</v>
      </c>
      <c r="B454" s="35" t="s">
        <v>12</v>
      </c>
      <c r="D454" s="51">
        <f t="shared" si="29"/>
        <v>35.5</v>
      </c>
      <c r="E454" s="26">
        <f t="shared" si="30"/>
        <v>2</v>
      </c>
      <c r="G454" s="26"/>
      <c r="N454" s="35">
        <v>28</v>
      </c>
      <c r="O454" s="45">
        <v>43</v>
      </c>
      <c r="AB454" s="110">
        <f t="shared" si="31"/>
        <v>0</v>
      </c>
      <c r="AC454" s="110">
        <f t="shared" si="32"/>
        <v>0</v>
      </c>
    </row>
    <row r="455" spans="1:29" ht="12.75">
      <c r="A455" s="17" t="s">
        <v>515</v>
      </c>
      <c r="B455" s="26" t="s">
        <v>36</v>
      </c>
      <c r="D455" s="51">
        <f t="shared" si="29"/>
        <v>72</v>
      </c>
      <c r="E455" s="26">
        <f t="shared" si="30"/>
        <v>1</v>
      </c>
      <c r="G455" s="26"/>
      <c r="Q455" s="35">
        <v>72</v>
      </c>
      <c r="AB455" s="110">
        <f t="shared" si="31"/>
        <v>0</v>
      </c>
      <c r="AC455" s="110">
        <f t="shared" si="32"/>
        <v>0</v>
      </c>
    </row>
    <row r="456" spans="1:29" ht="12.75">
      <c r="A456" s="23" t="s">
        <v>473</v>
      </c>
      <c r="B456" s="45" t="s">
        <v>36</v>
      </c>
      <c r="D456" s="51">
        <f t="shared" si="29"/>
        <v>22</v>
      </c>
      <c r="E456" s="26">
        <f t="shared" si="30"/>
        <v>1</v>
      </c>
      <c r="G456" s="26"/>
      <c r="P456" s="49">
        <v>22</v>
      </c>
      <c r="AB456" s="110">
        <f t="shared" si="31"/>
        <v>0</v>
      </c>
      <c r="AC456" s="110">
        <f t="shared" si="32"/>
        <v>0</v>
      </c>
    </row>
    <row r="457" spans="1:29" ht="12.75">
      <c r="A457" s="23" t="s">
        <v>474</v>
      </c>
      <c r="B457" s="45" t="s">
        <v>12</v>
      </c>
      <c r="D457" s="51">
        <f t="shared" si="29"/>
        <v>38.5</v>
      </c>
      <c r="E457" s="26">
        <f t="shared" si="30"/>
        <v>2</v>
      </c>
      <c r="G457" s="26"/>
      <c r="P457" s="49">
        <v>39</v>
      </c>
      <c r="S457" s="56">
        <v>38</v>
      </c>
      <c r="AB457" s="110">
        <f t="shared" si="31"/>
        <v>0</v>
      </c>
      <c r="AC457" s="110">
        <f t="shared" si="32"/>
        <v>0</v>
      </c>
    </row>
    <row r="458" spans="1:29" ht="12.75">
      <c r="A458" s="48" t="s">
        <v>564</v>
      </c>
      <c r="B458" s="56" t="s">
        <v>12</v>
      </c>
      <c r="D458" s="51">
        <f t="shared" si="29"/>
        <v>63</v>
      </c>
      <c r="E458" s="26">
        <f t="shared" si="30"/>
        <v>1</v>
      </c>
      <c r="G458" s="26"/>
      <c r="R458" s="35">
        <v>63</v>
      </c>
      <c r="AB458" s="110">
        <f t="shared" si="31"/>
        <v>0</v>
      </c>
      <c r="AC458" s="110">
        <f t="shared" si="32"/>
        <v>0</v>
      </c>
    </row>
    <row r="459" spans="1:29" ht="12.75">
      <c r="A459" s="11" t="s">
        <v>266</v>
      </c>
      <c r="B459" s="12" t="s">
        <v>122</v>
      </c>
      <c r="C459" s="5" t="s">
        <v>822</v>
      </c>
      <c r="D459" s="51">
        <f t="shared" si="29"/>
        <v>28.3</v>
      </c>
      <c r="E459" s="26">
        <f t="shared" si="30"/>
        <v>10</v>
      </c>
      <c r="G459" s="26"/>
      <c r="L459" s="16">
        <v>15</v>
      </c>
      <c r="N459" s="35">
        <v>37</v>
      </c>
      <c r="P459" s="49">
        <v>10</v>
      </c>
      <c r="Q459" s="35">
        <v>28</v>
      </c>
      <c r="R459" s="10">
        <v>2</v>
      </c>
      <c r="S459" s="56">
        <v>9</v>
      </c>
      <c r="T459" s="56">
        <v>22</v>
      </c>
      <c r="U459" s="16">
        <v>60</v>
      </c>
      <c r="V459" s="16">
        <v>24</v>
      </c>
      <c r="W459" s="26">
        <v>76</v>
      </c>
      <c r="AB459" s="110">
        <f t="shared" si="31"/>
        <v>1</v>
      </c>
      <c r="AC459" s="110">
        <f t="shared" si="32"/>
        <v>3</v>
      </c>
    </row>
    <row r="460" spans="1:29" ht="12.75">
      <c r="A460" s="17" t="s">
        <v>108</v>
      </c>
      <c r="B460" s="26" t="s">
        <v>18</v>
      </c>
      <c r="D460" s="51">
        <f t="shared" si="29"/>
        <v>40</v>
      </c>
      <c r="E460" s="26">
        <f t="shared" si="30"/>
        <v>1</v>
      </c>
      <c r="G460" s="26"/>
      <c r="H460" s="16">
        <v>40</v>
      </c>
      <c r="AB460" s="110">
        <f t="shared" si="31"/>
        <v>0</v>
      </c>
      <c r="AC460" s="110">
        <f t="shared" si="32"/>
        <v>0</v>
      </c>
    </row>
    <row r="461" spans="1:29" ht="12.75">
      <c r="A461" t="s">
        <v>815</v>
      </c>
      <c r="B461" s="16" t="s">
        <v>312</v>
      </c>
      <c r="D461" s="51">
        <f t="shared" si="29"/>
        <v>74</v>
      </c>
      <c r="E461" s="26">
        <f t="shared" si="30"/>
        <v>1</v>
      </c>
      <c r="G461" s="26"/>
      <c r="V461" s="16">
        <v>74</v>
      </c>
      <c r="AB461" s="110">
        <f t="shared" si="31"/>
        <v>0</v>
      </c>
      <c r="AC461" s="110">
        <f t="shared" si="32"/>
        <v>0</v>
      </c>
    </row>
    <row r="462" spans="1:29" ht="12.75">
      <c r="A462" s="129" t="s">
        <v>1006</v>
      </c>
      <c r="B462" s="104" t="s">
        <v>312</v>
      </c>
      <c r="D462" s="51">
        <f t="shared" si="29"/>
        <v>35</v>
      </c>
      <c r="E462" s="26">
        <f t="shared" si="30"/>
        <v>1</v>
      </c>
      <c r="X462" s="26">
        <v>35</v>
      </c>
      <c r="AB462" s="110">
        <f t="shared" si="31"/>
        <v>0</v>
      </c>
      <c r="AC462" s="110">
        <f t="shared" si="32"/>
        <v>0</v>
      </c>
    </row>
    <row r="463" spans="1:29" ht="12.75">
      <c r="A463" s="25" t="s">
        <v>839</v>
      </c>
      <c r="B463" s="56" t="s">
        <v>395</v>
      </c>
      <c r="D463" s="51">
        <f t="shared" si="29"/>
        <v>42.5</v>
      </c>
      <c r="E463" s="26">
        <f t="shared" si="30"/>
        <v>2</v>
      </c>
      <c r="G463" s="26"/>
      <c r="S463" s="56">
        <v>24</v>
      </c>
      <c r="W463" s="26">
        <v>61</v>
      </c>
      <c r="AB463" s="110">
        <f t="shared" si="31"/>
        <v>0</v>
      </c>
      <c r="AC463" s="110">
        <f t="shared" si="32"/>
        <v>0</v>
      </c>
    </row>
    <row r="464" spans="1:29" ht="12.75">
      <c r="A464" s="48" t="s">
        <v>510</v>
      </c>
      <c r="B464" s="26" t="s">
        <v>312</v>
      </c>
      <c r="D464" s="51">
        <f t="shared" si="29"/>
        <v>38</v>
      </c>
      <c r="E464" s="26">
        <f t="shared" si="30"/>
        <v>5</v>
      </c>
      <c r="G464" s="26"/>
      <c r="Q464" s="35">
        <v>55</v>
      </c>
      <c r="R464" s="35" t="s">
        <v>568</v>
      </c>
      <c r="T464" s="56">
        <v>45</v>
      </c>
      <c r="V464" s="16">
        <v>51</v>
      </c>
      <c r="W464" s="26">
        <v>39</v>
      </c>
      <c r="AB464" s="110">
        <f t="shared" si="31"/>
        <v>0</v>
      </c>
      <c r="AC464" s="110">
        <f t="shared" si="32"/>
        <v>0</v>
      </c>
    </row>
    <row r="465" spans="1:29" ht="12.75">
      <c r="A465" t="s">
        <v>766</v>
      </c>
      <c r="B465" s="16" t="s">
        <v>40</v>
      </c>
      <c r="D465" s="51">
        <f t="shared" si="29"/>
        <v>69</v>
      </c>
      <c r="E465" s="26">
        <f t="shared" si="30"/>
        <v>1</v>
      </c>
      <c r="G465" s="26"/>
      <c r="U465" s="16">
        <v>69</v>
      </c>
      <c r="AB465" s="110">
        <f t="shared" si="31"/>
        <v>0</v>
      </c>
      <c r="AC465" s="110">
        <f t="shared" si="32"/>
        <v>0</v>
      </c>
    </row>
    <row r="466" spans="1:29" ht="12.75">
      <c r="A466" t="s">
        <v>743</v>
      </c>
      <c r="B466" s="16" t="s">
        <v>36</v>
      </c>
      <c r="D466" s="51">
        <f t="shared" si="29"/>
        <v>22.5</v>
      </c>
      <c r="E466" s="26">
        <f t="shared" si="30"/>
        <v>4</v>
      </c>
      <c r="G466" s="26"/>
      <c r="U466" s="16">
        <v>20</v>
      </c>
      <c r="V466" s="16">
        <v>32</v>
      </c>
      <c r="W466" s="26">
        <v>29</v>
      </c>
      <c r="X466" s="26">
        <v>9</v>
      </c>
      <c r="AB466" s="110">
        <f t="shared" si="31"/>
        <v>0</v>
      </c>
      <c r="AC466" s="110">
        <f t="shared" si="32"/>
        <v>1</v>
      </c>
    </row>
    <row r="467" spans="1:29" ht="12.75">
      <c r="A467" s="129" t="s">
        <v>1051</v>
      </c>
      <c r="B467" s="104" t="s">
        <v>34</v>
      </c>
      <c r="D467" s="51">
        <f t="shared" si="29"/>
        <v>58</v>
      </c>
      <c r="E467" s="26">
        <f t="shared" si="30"/>
        <v>1</v>
      </c>
      <c r="X467" s="26">
        <v>58</v>
      </c>
      <c r="AB467" s="110">
        <f t="shared" si="31"/>
        <v>0</v>
      </c>
      <c r="AC467" s="110">
        <f t="shared" si="32"/>
        <v>0</v>
      </c>
    </row>
    <row r="468" spans="1:29" ht="12.75">
      <c r="A468" s="28" t="s">
        <v>361</v>
      </c>
      <c r="B468" s="35" t="s">
        <v>34</v>
      </c>
      <c r="D468" s="51">
        <f t="shared" si="29"/>
        <v>29</v>
      </c>
      <c r="E468" s="26">
        <f t="shared" si="30"/>
        <v>1</v>
      </c>
      <c r="G468" s="26"/>
      <c r="N468" s="35">
        <v>29</v>
      </c>
      <c r="AB468" s="110">
        <f t="shared" si="31"/>
        <v>0</v>
      </c>
      <c r="AC468" s="110">
        <f t="shared" si="32"/>
        <v>0</v>
      </c>
    </row>
    <row r="469" spans="1:29" ht="12.75">
      <c r="A469" s="48" t="s">
        <v>718</v>
      </c>
      <c r="B469" s="56" t="s">
        <v>360</v>
      </c>
      <c r="D469" s="51">
        <f t="shared" si="29"/>
        <v>64</v>
      </c>
      <c r="E469" s="26">
        <f t="shared" si="30"/>
        <v>2</v>
      </c>
      <c r="G469" s="26"/>
      <c r="T469" s="56">
        <v>79</v>
      </c>
      <c r="U469" s="16">
        <v>49</v>
      </c>
      <c r="AB469" s="110">
        <f t="shared" si="31"/>
        <v>0</v>
      </c>
      <c r="AC469" s="110">
        <f t="shared" si="32"/>
        <v>0</v>
      </c>
    </row>
    <row r="470" spans="1:29" ht="12.75">
      <c r="A470" t="s">
        <v>750</v>
      </c>
      <c r="B470" s="16" t="s">
        <v>310</v>
      </c>
      <c r="D470" s="51">
        <f t="shared" si="29"/>
        <v>34</v>
      </c>
      <c r="E470" s="26">
        <f t="shared" si="30"/>
        <v>1</v>
      </c>
      <c r="G470" s="26"/>
      <c r="U470" s="16">
        <v>34</v>
      </c>
      <c r="AB470" s="110">
        <f t="shared" si="31"/>
        <v>0</v>
      </c>
      <c r="AC470" s="110">
        <f t="shared" si="32"/>
        <v>0</v>
      </c>
    </row>
    <row r="471" spans="1:29" ht="12.75">
      <c r="A471" s="17" t="s">
        <v>307</v>
      </c>
      <c r="B471" s="26" t="s">
        <v>30</v>
      </c>
      <c r="D471" s="51">
        <f t="shared" si="29"/>
        <v>14</v>
      </c>
      <c r="E471" s="26">
        <f t="shared" si="30"/>
        <v>2</v>
      </c>
      <c r="G471" s="26"/>
      <c r="M471" s="16">
        <v>21</v>
      </c>
      <c r="N471" s="35">
        <v>7</v>
      </c>
      <c r="AB471" s="110">
        <f t="shared" si="31"/>
        <v>0</v>
      </c>
      <c r="AC471" s="110">
        <f t="shared" si="32"/>
        <v>1</v>
      </c>
    </row>
    <row r="472" spans="1:29" ht="12.75">
      <c r="A472" s="17" t="s">
        <v>278</v>
      </c>
      <c r="B472" s="26" t="s">
        <v>62</v>
      </c>
      <c r="D472" s="51">
        <f t="shared" si="29"/>
        <v>46</v>
      </c>
      <c r="E472" s="26">
        <f t="shared" si="30"/>
        <v>1</v>
      </c>
      <c r="G472" s="26"/>
      <c r="L472" s="16">
        <v>46</v>
      </c>
      <c r="AB472" s="110">
        <f t="shared" si="31"/>
        <v>0</v>
      </c>
      <c r="AC472" s="110">
        <f t="shared" si="32"/>
        <v>0</v>
      </c>
    </row>
    <row r="473" spans="1:29" ht="12.75">
      <c r="A473" s="28" t="s">
        <v>367</v>
      </c>
      <c r="B473" s="35" t="s">
        <v>16</v>
      </c>
      <c r="D473" s="51">
        <f t="shared" si="29"/>
        <v>38</v>
      </c>
      <c r="E473" s="26">
        <f t="shared" si="30"/>
        <v>1</v>
      </c>
      <c r="G473" s="26"/>
      <c r="N473" s="35">
        <v>38</v>
      </c>
      <c r="AB473" s="110">
        <f t="shared" si="31"/>
        <v>0</v>
      </c>
      <c r="AC473" s="110">
        <f t="shared" si="32"/>
        <v>0</v>
      </c>
    </row>
    <row r="474" spans="1:29" ht="12.75">
      <c r="A474" s="23" t="s">
        <v>475</v>
      </c>
      <c r="B474" s="45" t="s">
        <v>16</v>
      </c>
      <c r="D474" s="51">
        <f t="shared" si="29"/>
        <v>40</v>
      </c>
      <c r="E474" s="26">
        <f t="shared" si="30"/>
        <v>4</v>
      </c>
      <c r="G474" s="26"/>
      <c r="P474" s="49">
        <v>21</v>
      </c>
      <c r="Q474" s="35">
        <v>33</v>
      </c>
      <c r="S474" s="56">
        <v>57</v>
      </c>
      <c r="T474" s="56">
        <v>49</v>
      </c>
      <c r="AB474" s="110">
        <f t="shared" si="31"/>
        <v>0</v>
      </c>
      <c r="AC474" s="110">
        <f t="shared" si="32"/>
        <v>0</v>
      </c>
    </row>
    <row r="475" spans="1:29" ht="12.75">
      <c r="A475" s="17" t="s">
        <v>125</v>
      </c>
      <c r="B475" s="26" t="s">
        <v>16</v>
      </c>
      <c r="D475" s="51">
        <f t="shared" si="29"/>
        <v>17.5</v>
      </c>
      <c r="E475" s="26">
        <f t="shared" si="30"/>
        <v>2</v>
      </c>
      <c r="G475" s="26"/>
      <c r="I475" s="16">
        <v>24</v>
      </c>
      <c r="J475" s="16">
        <v>11</v>
      </c>
      <c r="AB475" s="110">
        <f t="shared" si="31"/>
        <v>0</v>
      </c>
      <c r="AC475" s="110">
        <f t="shared" si="32"/>
        <v>0</v>
      </c>
    </row>
    <row r="476" spans="1:29" ht="12.75">
      <c r="A476" s="25" t="s">
        <v>690</v>
      </c>
      <c r="B476" s="56" t="s">
        <v>64</v>
      </c>
      <c r="D476" s="51">
        <f t="shared" si="29"/>
        <v>30.8</v>
      </c>
      <c r="E476" s="26">
        <f t="shared" si="30"/>
        <v>5</v>
      </c>
      <c r="G476" s="26"/>
      <c r="S476" s="56">
        <v>22</v>
      </c>
      <c r="T476" s="56">
        <v>17</v>
      </c>
      <c r="U476" s="16">
        <v>39</v>
      </c>
      <c r="V476" s="16">
        <v>14</v>
      </c>
      <c r="W476" s="76"/>
      <c r="X476" s="26">
        <v>62</v>
      </c>
      <c r="Y476" s="76"/>
      <c r="Z476" s="76"/>
      <c r="AB476" s="110">
        <f t="shared" si="31"/>
        <v>0</v>
      </c>
      <c r="AC476" s="110">
        <f t="shared" si="32"/>
        <v>0</v>
      </c>
    </row>
    <row r="477" spans="1:29" ht="12.75">
      <c r="A477" s="129" t="s">
        <v>1031</v>
      </c>
      <c r="B477" s="104" t="s">
        <v>30</v>
      </c>
      <c r="D477" s="51">
        <f t="shared" si="29"/>
        <v>79</v>
      </c>
      <c r="E477" s="26">
        <f t="shared" si="30"/>
        <v>1</v>
      </c>
      <c r="X477" s="26">
        <v>79</v>
      </c>
      <c r="AB477" s="110">
        <f t="shared" si="31"/>
        <v>0</v>
      </c>
      <c r="AC477" s="110">
        <f t="shared" si="32"/>
        <v>0</v>
      </c>
    </row>
    <row r="478" spans="1:29" ht="12.75">
      <c r="A478" s="17" t="s">
        <v>100</v>
      </c>
      <c r="B478" s="26" t="s">
        <v>64</v>
      </c>
      <c r="D478" s="51">
        <f t="shared" si="29"/>
        <v>24.666666666666668</v>
      </c>
      <c r="E478" s="26">
        <f t="shared" si="30"/>
        <v>3</v>
      </c>
      <c r="G478" s="26"/>
      <c r="H478" s="16">
        <v>24</v>
      </c>
      <c r="I478" s="16">
        <v>19</v>
      </c>
      <c r="J478" s="16">
        <v>31</v>
      </c>
      <c r="AB478" s="110">
        <f t="shared" si="31"/>
        <v>0</v>
      </c>
      <c r="AC478" s="110">
        <f t="shared" si="32"/>
        <v>0</v>
      </c>
    </row>
    <row r="479" spans="1:29" ht="12.75">
      <c r="A479" s="17" t="s">
        <v>120</v>
      </c>
      <c r="B479" s="26" t="s">
        <v>30</v>
      </c>
      <c r="D479" s="51">
        <f t="shared" si="29"/>
        <v>20</v>
      </c>
      <c r="E479" s="26">
        <f t="shared" si="30"/>
        <v>1</v>
      </c>
      <c r="G479" s="26"/>
      <c r="I479" s="16">
        <v>20</v>
      </c>
      <c r="AB479" s="110">
        <f t="shared" si="31"/>
        <v>0</v>
      </c>
      <c r="AC479" s="110">
        <f t="shared" si="32"/>
        <v>0</v>
      </c>
    </row>
    <row r="480" spans="1:29" ht="12.75">
      <c r="A480" t="s">
        <v>760</v>
      </c>
      <c r="B480" s="16" t="s">
        <v>30</v>
      </c>
      <c r="D480" s="51">
        <f t="shared" si="29"/>
        <v>36</v>
      </c>
      <c r="E480" s="26">
        <f t="shared" si="30"/>
        <v>3</v>
      </c>
      <c r="G480" s="26"/>
      <c r="U480" s="16">
        <v>54</v>
      </c>
      <c r="V480" s="16">
        <v>22</v>
      </c>
      <c r="W480" s="26">
        <v>32</v>
      </c>
      <c r="AB480" s="110">
        <f t="shared" si="31"/>
        <v>0</v>
      </c>
      <c r="AC480" s="110">
        <f t="shared" si="32"/>
        <v>0</v>
      </c>
    </row>
    <row r="481" spans="1:29" ht="12.75">
      <c r="A481" s="23" t="s">
        <v>392</v>
      </c>
      <c r="B481" s="45" t="s">
        <v>30</v>
      </c>
      <c r="D481" s="51">
        <f t="shared" si="29"/>
        <v>16</v>
      </c>
      <c r="E481" s="26">
        <f t="shared" si="30"/>
        <v>1</v>
      </c>
      <c r="G481" s="26"/>
      <c r="O481" s="45">
        <v>16</v>
      </c>
      <c r="AB481" s="110">
        <f t="shared" si="31"/>
        <v>0</v>
      </c>
      <c r="AC481" s="110">
        <f t="shared" si="32"/>
        <v>0</v>
      </c>
    </row>
    <row r="482" spans="1:29" ht="12.75">
      <c r="A482" s="17" t="s">
        <v>119</v>
      </c>
      <c r="B482" s="26" t="s">
        <v>23</v>
      </c>
      <c r="D482" s="51">
        <f t="shared" si="29"/>
        <v>16</v>
      </c>
      <c r="E482" s="26">
        <f t="shared" si="30"/>
        <v>1</v>
      </c>
      <c r="G482" s="26"/>
      <c r="I482" s="16">
        <v>16</v>
      </c>
      <c r="AB482" s="110">
        <f t="shared" si="31"/>
        <v>0</v>
      </c>
      <c r="AC482" s="110">
        <f t="shared" si="32"/>
        <v>0</v>
      </c>
    </row>
    <row r="483" spans="1:29" ht="12.75">
      <c r="A483" s="129" t="s">
        <v>1029</v>
      </c>
      <c r="B483" s="104" t="s">
        <v>30</v>
      </c>
      <c r="D483" s="51">
        <f t="shared" si="29"/>
        <v>76</v>
      </c>
      <c r="E483" s="26">
        <f t="shared" si="30"/>
        <v>1</v>
      </c>
      <c r="X483" s="26">
        <v>76</v>
      </c>
      <c r="AB483" s="110">
        <f t="shared" si="31"/>
        <v>0</v>
      </c>
      <c r="AC483" s="110">
        <f t="shared" si="32"/>
        <v>0</v>
      </c>
    </row>
    <row r="484" spans="1:29" ht="12.75">
      <c r="A484" s="17" t="s">
        <v>237</v>
      </c>
      <c r="B484" s="26" t="s">
        <v>40</v>
      </c>
      <c r="D484" s="51">
        <f t="shared" si="29"/>
        <v>59</v>
      </c>
      <c r="E484" s="26">
        <f t="shared" si="30"/>
        <v>1</v>
      </c>
      <c r="G484" s="26"/>
      <c r="K484" s="16">
        <v>59</v>
      </c>
      <c r="AB484" s="110">
        <f t="shared" si="31"/>
        <v>0</v>
      </c>
      <c r="AC484" s="110">
        <f t="shared" si="32"/>
        <v>0</v>
      </c>
    </row>
    <row r="485" spans="1:29" ht="12.75">
      <c r="A485" s="17" t="s">
        <v>66</v>
      </c>
      <c r="B485" s="26" t="s">
        <v>23</v>
      </c>
      <c r="D485" s="51">
        <f t="shared" si="29"/>
        <v>18.90909090909091</v>
      </c>
      <c r="E485" s="26">
        <f t="shared" si="30"/>
        <v>11</v>
      </c>
      <c r="G485" s="16">
        <v>9</v>
      </c>
      <c r="H485" s="16">
        <v>19</v>
      </c>
      <c r="I485" s="16">
        <v>29</v>
      </c>
      <c r="J485" s="16">
        <v>8</v>
      </c>
      <c r="L485" s="16">
        <v>11</v>
      </c>
      <c r="M485" s="16">
        <v>6</v>
      </c>
      <c r="N485" s="35">
        <v>8</v>
      </c>
      <c r="O485" s="45">
        <v>5</v>
      </c>
      <c r="P485" s="49">
        <v>26</v>
      </c>
      <c r="Q485" s="35">
        <v>50</v>
      </c>
      <c r="S485" s="56">
        <v>37</v>
      </c>
      <c r="AB485" s="110">
        <f t="shared" si="31"/>
        <v>1</v>
      </c>
      <c r="AC485" s="110">
        <f t="shared" si="32"/>
        <v>5</v>
      </c>
    </row>
    <row r="486" spans="1:29" ht="12.75">
      <c r="A486" s="17" t="s">
        <v>53</v>
      </c>
      <c r="B486" s="26" t="s">
        <v>23</v>
      </c>
      <c r="D486" s="51">
        <f t="shared" si="29"/>
        <v>32</v>
      </c>
      <c r="E486" s="26">
        <f t="shared" si="30"/>
        <v>1</v>
      </c>
      <c r="F486" s="16">
        <v>32</v>
      </c>
      <c r="G486" s="26"/>
      <c r="AB486" s="110">
        <f t="shared" si="31"/>
        <v>0</v>
      </c>
      <c r="AC486" s="110">
        <f t="shared" si="32"/>
        <v>0</v>
      </c>
    </row>
    <row r="487" spans="1:29" ht="12.75">
      <c r="A487" s="17" t="s">
        <v>224</v>
      </c>
      <c r="B487" s="26" t="s">
        <v>16</v>
      </c>
      <c r="D487" s="51">
        <f t="shared" si="29"/>
        <v>42</v>
      </c>
      <c r="E487" s="26">
        <f t="shared" si="30"/>
        <v>1</v>
      </c>
      <c r="G487" s="26"/>
      <c r="K487" s="16">
        <v>42</v>
      </c>
      <c r="AB487" s="110">
        <f t="shared" si="31"/>
        <v>0</v>
      </c>
      <c r="AC487" s="110">
        <f t="shared" si="32"/>
        <v>0</v>
      </c>
    </row>
    <row r="488" spans="1:29" ht="12.75">
      <c r="A488" s="17" t="s">
        <v>32</v>
      </c>
      <c r="B488" s="26" t="s">
        <v>23</v>
      </c>
      <c r="D488" s="51">
        <f t="shared" si="29"/>
        <v>14</v>
      </c>
      <c r="E488" s="26">
        <f t="shared" si="30"/>
        <v>1</v>
      </c>
      <c r="F488" s="16">
        <v>14</v>
      </c>
      <c r="G488" s="26"/>
      <c r="AB488" s="110">
        <f t="shared" si="31"/>
        <v>0</v>
      </c>
      <c r="AC488" s="110">
        <f t="shared" si="32"/>
        <v>0</v>
      </c>
    </row>
    <row r="489" spans="1:29" ht="12.75">
      <c r="A489" s="17" t="s">
        <v>355</v>
      </c>
      <c r="B489" s="35" t="s">
        <v>30</v>
      </c>
      <c r="D489" s="51">
        <f t="shared" si="29"/>
        <v>17</v>
      </c>
      <c r="E489" s="26">
        <f t="shared" si="30"/>
        <v>1</v>
      </c>
      <c r="G489" s="26"/>
      <c r="N489" s="35">
        <v>17</v>
      </c>
      <c r="AB489" s="110">
        <f t="shared" si="31"/>
        <v>0</v>
      </c>
      <c r="AC489" s="110">
        <f t="shared" si="32"/>
        <v>0</v>
      </c>
    </row>
    <row r="490" spans="1:29" ht="12.75">
      <c r="A490" s="17" t="s">
        <v>207</v>
      </c>
      <c r="B490" s="26" t="s">
        <v>23</v>
      </c>
      <c r="D490" s="51">
        <f t="shared" si="29"/>
        <v>25.5</v>
      </c>
      <c r="E490" s="26">
        <f t="shared" si="30"/>
        <v>2</v>
      </c>
      <c r="G490" s="26"/>
      <c r="K490" s="16">
        <v>20</v>
      </c>
      <c r="L490" s="16">
        <v>31</v>
      </c>
      <c r="AB490" s="110">
        <f t="shared" si="31"/>
        <v>0</v>
      </c>
      <c r="AC490" s="110">
        <f t="shared" si="32"/>
        <v>0</v>
      </c>
    </row>
    <row r="491" spans="1:29" ht="12.75">
      <c r="A491" s="11" t="s">
        <v>13</v>
      </c>
      <c r="B491" s="12" t="s">
        <v>14</v>
      </c>
      <c r="C491" s="5" t="s">
        <v>822</v>
      </c>
      <c r="D491" s="51">
        <f t="shared" si="29"/>
        <v>2</v>
      </c>
      <c r="E491" s="26">
        <f t="shared" si="30"/>
        <v>1</v>
      </c>
      <c r="F491" s="10">
        <v>2</v>
      </c>
      <c r="G491" s="26"/>
      <c r="AB491" s="110">
        <f t="shared" si="31"/>
        <v>1</v>
      </c>
      <c r="AC491" s="110">
        <f t="shared" si="32"/>
        <v>1</v>
      </c>
    </row>
    <row r="492" spans="1:29" ht="12.75">
      <c r="A492" s="28" t="s">
        <v>371</v>
      </c>
      <c r="B492" s="35" t="s">
        <v>358</v>
      </c>
      <c r="D492" s="51">
        <f t="shared" si="29"/>
        <v>46.5</v>
      </c>
      <c r="E492" s="26">
        <f t="shared" si="30"/>
        <v>2</v>
      </c>
      <c r="G492" s="26"/>
      <c r="N492" s="35">
        <v>47</v>
      </c>
      <c r="O492" s="45">
        <v>46</v>
      </c>
      <c r="AB492" s="110">
        <f t="shared" si="31"/>
        <v>0</v>
      </c>
      <c r="AC492" s="110">
        <f t="shared" si="32"/>
        <v>0</v>
      </c>
    </row>
    <row r="493" spans="1:29" ht="12.75">
      <c r="A493" s="79" t="s">
        <v>694</v>
      </c>
      <c r="B493" s="80" t="s">
        <v>34</v>
      </c>
      <c r="C493" s="5" t="s">
        <v>822</v>
      </c>
      <c r="D493" s="51">
        <f t="shared" si="29"/>
        <v>6.833333333333333</v>
      </c>
      <c r="E493" s="26">
        <f t="shared" si="30"/>
        <v>6</v>
      </c>
      <c r="G493" s="26"/>
      <c r="S493" s="56">
        <v>5</v>
      </c>
      <c r="T493" s="56">
        <v>28</v>
      </c>
      <c r="U493" s="7">
        <v>1</v>
      </c>
      <c r="V493" s="7">
        <v>1</v>
      </c>
      <c r="W493" s="26">
        <v>5</v>
      </c>
      <c r="X493" s="7">
        <v>1</v>
      </c>
      <c r="AB493" s="110">
        <f t="shared" si="31"/>
        <v>5</v>
      </c>
      <c r="AC493" s="110">
        <f t="shared" si="32"/>
        <v>5</v>
      </c>
    </row>
    <row r="494" spans="1:29" ht="12.75">
      <c r="A494" t="s">
        <v>942</v>
      </c>
      <c r="B494" s="104" t="s">
        <v>305</v>
      </c>
      <c r="D494" s="51">
        <f t="shared" si="29"/>
        <v>57</v>
      </c>
      <c r="E494" s="26">
        <f t="shared" si="30"/>
        <v>1</v>
      </c>
      <c r="F494" s="45"/>
      <c r="W494" s="27">
        <v>57</v>
      </c>
      <c r="AB494" s="110">
        <f t="shared" si="31"/>
        <v>0</v>
      </c>
      <c r="AC494" s="110">
        <f t="shared" si="32"/>
        <v>0</v>
      </c>
    </row>
    <row r="495" spans="28:29" ht="12.75">
      <c r="AB495" s="110">
        <f aca="true" t="shared" si="33" ref="AB495:AB516">COUNTIF(F495:AA495,"&lt;6")</f>
        <v>0</v>
      </c>
      <c r="AC495" s="110">
        <f aca="true" t="shared" si="34" ref="AC495:AC516">COUNTIF(F495:AA495,"&lt;11")</f>
        <v>0</v>
      </c>
    </row>
    <row r="496" spans="28:29" ht="12.75">
      <c r="AB496" s="110">
        <f t="shared" si="33"/>
        <v>0</v>
      </c>
      <c r="AC496" s="110">
        <f t="shared" si="34"/>
        <v>0</v>
      </c>
    </row>
    <row r="497" spans="28:29" ht="12.75">
      <c r="AB497" s="110">
        <f t="shared" si="33"/>
        <v>0</v>
      </c>
      <c r="AC497" s="110">
        <f t="shared" si="34"/>
        <v>0</v>
      </c>
    </row>
    <row r="498" spans="28:29" ht="12.75">
      <c r="AB498" s="110">
        <f t="shared" si="33"/>
        <v>0</v>
      </c>
      <c r="AC498" s="110">
        <f t="shared" si="34"/>
        <v>0</v>
      </c>
    </row>
    <row r="499" spans="28:29" ht="12.75">
      <c r="AB499" s="110">
        <f t="shared" si="33"/>
        <v>0</v>
      </c>
      <c r="AC499" s="110">
        <f t="shared" si="34"/>
        <v>0</v>
      </c>
    </row>
    <row r="500" spans="28:29" ht="12.75">
      <c r="AB500" s="110">
        <f t="shared" si="33"/>
        <v>0</v>
      </c>
      <c r="AC500" s="110">
        <f t="shared" si="34"/>
        <v>0</v>
      </c>
    </row>
    <row r="501" spans="28:29" ht="12.75">
      <c r="AB501" s="110">
        <f t="shared" si="33"/>
        <v>0</v>
      </c>
      <c r="AC501" s="110">
        <f t="shared" si="34"/>
        <v>0</v>
      </c>
    </row>
    <row r="502" spans="28:29" ht="12.75">
      <c r="AB502" s="110">
        <f t="shared" si="33"/>
        <v>0</v>
      </c>
      <c r="AC502" s="110">
        <f t="shared" si="34"/>
        <v>0</v>
      </c>
    </row>
    <row r="503" spans="28:29" ht="12.75">
      <c r="AB503" s="110">
        <f t="shared" si="33"/>
        <v>0</v>
      </c>
      <c r="AC503" s="110">
        <f t="shared" si="34"/>
        <v>0</v>
      </c>
    </row>
    <row r="504" spans="28:29" ht="12.75">
      <c r="AB504" s="110">
        <f t="shared" si="33"/>
        <v>0</v>
      </c>
      <c r="AC504" s="110">
        <f t="shared" si="34"/>
        <v>0</v>
      </c>
    </row>
    <row r="505" spans="28:29" ht="12.75">
      <c r="AB505" s="110">
        <f t="shared" si="33"/>
        <v>0</v>
      </c>
      <c r="AC505" s="110">
        <f t="shared" si="34"/>
        <v>0</v>
      </c>
    </row>
    <row r="506" spans="28:29" ht="12.75">
      <c r="AB506" s="110">
        <f t="shared" si="33"/>
        <v>0</v>
      </c>
      <c r="AC506" s="110">
        <f t="shared" si="34"/>
        <v>0</v>
      </c>
    </row>
    <row r="507" spans="28:29" ht="12.75">
      <c r="AB507" s="110">
        <f t="shared" si="33"/>
        <v>0</v>
      </c>
      <c r="AC507" s="110">
        <f t="shared" si="34"/>
        <v>0</v>
      </c>
    </row>
    <row r="508" spans="28:29" ht="12.75">
      <c r="AB508" s="110">
        <f t="shared" si="33"/>
        <v>0</v>
      </c>
      <c r="AC508" s="110">
        <f t="shared" si="34"/>
        <v>0</v>
      </c>
    </row>
    <row r="509" spans="28:29" ht="12.75">
      <c r="AB509" s="110">
        <f t="shared" si="33"/>
        <v>0</v>
      </c>
      <c r="AC509" s="110">
        <f t="shared" si="34"/>
        <v>0</v>
      </c>
    </row>
    <row r="510" spans="28:29" ht="12.75">
      <c r="AB510" s="110">
        <f t="shared" si="33"/>
        <v>0</v>
      </c>
      <c r="AC510" s="110">
        <f t="shared" si="34"/>
        <v>0</v>
      </c>
    </row>
    <row r="511" spans="28:29" ht="12.75">
      <c r="AB511" s="110">
        <f t="shared" si="33"/>
        <v>0</v>
      </c>
      <c r="AC511" s="110">
        <f t="shared" si="34"/>
        <v>0</v>
      </c>
    </row>
    <row r="512" spans="28:29" ht="12.75">
      <c r="AB512" s="110">
        <f t="shared" si="33"/>
        <v>0</v>
      </c>
      <c r="AC512" s="110">
        <f t="shared" si="34"/>
        <v>0</v>
      </c>
    </row>
    <row r="513" spans="28:29" ht="12.75">
      <c r="AB513" s="110">
        <f t="shared" si="33"/>
        <v>0</v>
      </c>
      <c r="AC513" s="110">
        <f t="shared" si="34"/>
        <v>0</v>
      </c>
    </row>
    <row r="514" spans="28:29" ht="12.75">
      <c r="AB514" s="110">
        <f t="shared" si="33"/>
        <v>0</v>
      </c>
      <c r="AC514" s="110">
        <f t="shared" si="34"/>
        <v>0</v>
      </c>
    </row>
    <row r="515" spans="28:29" ht="12.75">
      <c r="AB515" s="110">
        <f t="shared" si="33"/>
        <v>0</v>
      </c>
      <c r="AC515" s="110">
        <f t="shared" si="34"/>
        <v>0</v>
      </c>
    </row>
    <row r="516" spans="28:29" ht="12.75">
      <c r="AB516" s="110">
        <f t="shared" si="33"/>
        <v>0</v>
      </c>
      <c r="AC516" s="110">
        <f t="shared" si="34"/>
        <v>0</v>
      </c>
    </row>
    <row r="517" spans="28:29" ht="12.75">
      <c r="AB517" s="110">
        <f aca="true" t="shared" si="35" ref="AB517:AB580">COUNTIF(F517:AA517,"&lt;6")</f>
        <v>0</v>
      </c>
      <c r="AC517" s="110">
        <f aca="true" t="shared" si="36" ref="AC517:AC580">COUNTIF(F517:AA517,"&lt;11")</f>
        <v>0</v>
      </c>
    </row>
    <row r="518" spans="28:29" ht="12.75">
      <c r="AB518" s="110">
        <f t="shared" si="35"/>
        <v>0</v>
      </c>
      <c r="AC518" s="110">
        <f t="shared" si="36"/>
        <v>0</v>
      </c>
    </row>
    <row r="519" spans="28:29" ht="12.75">
      <c r="AB519" s="110">
        <f t="shared" si="35"/>
        <v>0</v>
      </c>
      <c r="AC519" s="110">
        <f t="shared" si="36"/>
        <v>0</v>
      </c>
    </row>
    <row r="520" spans="28:29" ht="12.75">
      <c r="AB520" s="110">
        <f t="shared" si="35"/>
        <v>0</v>
      </c>
      <c r="AC520" s="110">
        <f t="shared" si="36"/>
        <v>0</v>
      </c>
    </row>
    <row r="521" spans="28:29" ht="12.75">
      <c r="AB521" s="110">
        <f t="shared" si="35"/>
        <v>0</v>
      </c>
      <c r="AC521" s="110">
        <f t="shared" si="36"/>
        <v>0</v>
      </c>
    </row>
    <row r="522" spans="28:29" ht="12.75">
      <c r="AB522" s="110">
        <f t="shared" si="35"/>
        <v>0</v>
      </c>
      <c r="AC522" s="110">
        <f t="shared" si="36"/>
        <v>0</v>
      </c>
    </row>
    <row r="523" spans="28:29" ht="12.75">
      <c r="AB523" s="110">
        <f t="shared" si="35"/>
        <v>0</v>
      </c>
      <c r="AC523" s="110">
        <f t="shared" si="36"/>
        <v>0</v>
      </c>
    </row>
    <row r="524" spans="28:29" ht="12.75">
      <c r="AB524" s="110">
        <f t="shared" si="35"/>
        <v>0</v>
      </c>
      <c r="AC524" s="110">
        <f t="shared" si="36"/>
        <v>0</v>
      </c>
    </row>
    <row r="525" spans="28:29" ht="12.75">
      <c r="AB525" s="110">
        <f t="shared" si="35"/>
        <v>0</v>
      </c>
      <c r="AC525" s="110">
        <f t="shared" si="36"/>
        <v>0</v>
      </c>
    </row>
    <row r="526" spans="28:29" ht="12.75">
      <c r="AB526" s="110">
        <f t="shared" si="35"/>
        <v>0</v>
      </c>
      <c r="AC526" s="110">
        <f t="shared" si="36"/>
        <v>0</v>
      </c>
    </row>
    <row r="527" spans="28:29" ht="12.75">
      <c r="AB527" s="110">
        <f t="shared" si="35"/>
        <v>0</v>
      </c>
      <c r="AC527" s="110">
        <f t="shared" si="36"/>
        <v>0</v>
      </c>
    </row>
    <row r="528" spans="28:29" ht="12.75">
      <c r="AB528" s="110">
        <f t="shared" si="35"/>
        <v>0</v>
      </c>
      <c r="AC528" s="110">
        <f t="shared" si="36"/>
        <v>0</v>
      </c>
    </row>
    <row r="529" spans="28:29" ht="12.75">
      <c r="AB529" s="110">
        <f t="shared" si="35"/>
        <v>0</v>
      </c>
      <c r="AC529" s="110">
        <f t="shared" si="36"/>
        <v>0</v>
      </c>
    </row>
    <row r="530" spans="28:29" ht="12.75">
      <c r="AB530" s="110">
        <f t="shared" si="35"/>
        <v>0</v>
      </c>
      <c r="AC530" s="110">
        <f t="shared" si="36"/>
        <v>0</v>
      </c>
    </row>
    <row r="531" spans="28:29" ht="12.75">
      <c r="AB531" s="110">
        <f t="shared" si="35"/>
        <v>0</v>
      </c>
      <c r="AC531" s="110">
        <f t="shared" si="36"/>
        <v>0</v>
      </c>
    </row>
    <row r="532" spans="28:29" ht="12.75">
      <c r="AB532" s="110">
        <f t="shared" si="35"/>
        <v>0</v>
      </c>
      <c r="AC532" s="110">
        <f t="shared" si="36"/>
        <v>0</v>
      </c>
    </row>
    <row r="533" spans="28:29" ht="12.75">
      <c r="AB533" s="110">
        <f t="shared" si="35"/>
        <v>0</v>
      </c>
      <c r="AC533" s="110">
        <f t="shared" si="36"/>
        <v>0</v>
      </c>
    </row>
    <row r="534" spans="28:29" ht="12.75">
      <c r="AB534" s="110">
        <f t="shared" si="35"/>
        <v>0</v>
      </c>
      <c r="AC534" s="110">
        <f t="shared" si="36"/>
        <v>0</v>
      </c>
    </row>
    <row r="535" spans="28:29" ht="12.75">
      <c r="AB535" s="110">
        <f t="shared" si="35"/>
        <v>0</v>
      </c>
      <c r="AC535" s="110">
        <f t="shared" si="36"/>
        <v>0</v>
      </c>
    </row>
    <row r="536" spans="28:29" ht="12.75">
      <c r="AB536" s="110">
        <f t="shared" si="35"/>
        <v>0</v>
      </c>
      <c r="AC536" s="110">
        <f t="shared" si="36"/>
        <v>0</v>
      </c>
    </row>
    <row r="537" spans="28:29" ht="12.75">
      <c r="AB537" s="110">
        <f t="shared" si="35"/>
        <v>0</v>
      </c>
      <c r="AC537" s="110">
        <f t="shared" si="36"/>
        <v>0</v>
      </c>
    </row>
    <row r="538" spans="28:29" ht="12.75">
      <c r="AB538" s="110">
        <f t="shared" si="35"/>
        <v>0</v>
      </c>
      <c r="AC538" s="110">
        <f t="shared" si="36"/>
        <v>0</v>
      </c>
    </row>
    <row r="539" spans="28:29" ht="12.75">
      <c r="AB539" s="110">
        <f t="shared" si="35"/>
        <v>0</v>
      </c>
      <c r="AC539" s="110">
        <f t="shared" si="36"/>
        <v>0</v>
      </c>
    </row>
    <row r="540" spans="28:29" ht="12.75">
      <c r="AB540" s="110">
        <f t="shared" si="35"/>
        <v>0</v>
      </c>
      <c r="AC540" s="110">
        <f t="shared" si="36"/>
        <v>0</v>
      </c>
    </row>
    <row r="541" spans="28:29" ht="12.75">
      <c r="AB541" s="110">
        <f t="shared" si="35"/>
        <v>0</v>
      </c>
      <c r="AC541" s="110">
        <f t="shared" si="36"/>
        <v>0</v>
      </c>
    </row>
    <row r="542" spans="28:29" ht="12.75">
      <c r="AB542" s="110">
        <f t="shared" si="35"/>
        <v>0</v>
      </c>
      <c r="AC542" s="110">
        <f t="shared" si="36"/>
        <v>0</v>
      </c>
    </row>
    <row r="543" spans="28:29" ht="12.75">
      <c r="AB543" s="110">
        <f t="shared" si="35"/>
        <v>0</v>
      </c>
      <c r="AC543" s="110">
        <f t="shared" si="36"/>
        <v>0</v>
      </c>
    </row>
    <row r="544" spans="28:29" ht="12.75">
      <c r="AB544" s="110">
        <f t="shared" si="35"/>
        <v>0</v>
      </c>
      <c r="AC544" s="110">
        <f t="shared" si="36"/>
        <v>0</v>
      </c>
    </row>
    <row r="545" spans="28:29" ht="12.75">
      <c r="AB545" s="110">
        <f t="shared" si="35"/>
        <v>0</v>
      </c>
      <c r="AC545" s="110">
        <f t="shared" si="36"/>
        <v>0</v>
      </c>
    </row>
    <row r="546" spans="28:29" ht="12.75">
      <c r="AB546" s="110">
        <f t="shared" si="35"/>
        <v>0</v>
      </c>
      <c r="AC546" s="110">
        <f t="shared" si="36"/>
        <v>0</v>
      </c>
    </row>
    <row r="547" spans="28:29" ht="12.75">
      <c r="AB547" s="110">
        <f t="shared" si="35"/>
        <v>0</v>
      </c>
      <c r="AC547" s="110">
        <f t="shared" si="36"/>
        <v>0</v>
      </c>
    </row>
    <row r="548" spans="28:29" ht="12.75">
      <c r="AB548" s="110">
        <f t="shared" si="35"/>
        <v>0</v>
      </c>
      <c r="AC548" s="110">
        <f t="shared" si="36"/>
        <v>0</v>
      </c>
    </row>
    <row r="549" spans="28:29" ht="12.75">
      <c r="AB549" s="110">
        <f t="shared" si="35"/>
        <v>0</v>
      </c>
      <c r="AC549" s="110">
        <f t="shared" si="36"/>
        <v>0</v>
      </c>
    </row>
    <row r="550" spans="28:29" ht="12.75">
      <c r="AB550" s="110">
        <f t="shared" si="35"/>
        <v>0</v>
      </c>
      <c r="AC550" s="110">
        <f t="shared" si="36"/>
        <v>0</v>
      </c>
    </row>
    <row r="551" spans="28:29" ht="12.75">
      <c r="AB551" s="110">
        <f t="shared" si="35"/>
        <v>0</v>
      </c>
      <c r="AC551" s="110">
        <f t="shared" si="36"/>
        <v>0</v>
      </c>
    </row>
    <row r="552" spans="28:29" ht="12.75">
      <c r="AB552" s="110">
        <f t="shared" si="35"/>
        <v>0</v>
      </c>
      <c r="AC552" s="110">
        <f t="shared" si="36"/>
        <v>0</v>
      </c>
    </row>
    <row r="553" spans="28:29" ht="12.75">
      <c r="AB553" s="110">
        <f t="shared" si="35"/>
        <v>0</v>
      </c>
      <c r="AC553" s="110">
        <f t="shared" si="36"/>
        <v>0</v>
      </c>
    </row>
    <row r="554" spans="28:29" ht="12.75">
      <c r="AB554" s="110">
        <f t="shared" si="35"/>
        <v>0</v>
      </c>
      <c r="AC554" s="110">
        <f t="shared" si="36"/>
        <v>0</v>
      </c>
    </row>
    <row r="555" spans="28:29" ht="12.75">
      <c r="AB555" s="110">
        <f t="shared" si="35"/>
        <v>0</v>
      </c>
      <c r="AC555" s="110">
        <f t="shared" si="36"/>
        <v>0</v>
      </c>
    </row>
    <row r="556" spans="28:29" ht="12.75">
      <c r="AB556" s="110">
        <f t="shared" si="35"/>
        <v>0</v>
      </c>
      <c r="AC556" s="110">
        <f t="shared" si="36"/>
        <v>0</v>
      </c>
    </row>
    <row r="557" spans="28:29" ht="12.75">
      <c r="AB557" s="110">
        <f t="shared" si="35"/>
        <v>0</v>
      </c>
      <c r="AC557" s="110">
        <f t="shared" si="36"/>
        <v>0</v>
      </c>
    </row>
    <row r="558" spans="28:29" ht="12.75">
      <c r="AB558" s="110">
        <f t="shared" si="35"/>
        <v>0</v>
      </c>
      <c r="AC558" s="110">
        <f t="shared" si="36"/>
        <v>0</v>
      </c>
    </row>
    <row r="559" spans="28:29" ht="12.75">
      <c r="AB559" s="110">
        <f t="shared" si="35"/>
        <v>0</v>
      </c>
      <c r="AC559" s="110">
        <f t="shared" si="36"/>
        <v>0</v>
      </c>
    </row>
    <row r="560" spans="28:29" ht="12.75">
      <c r="AB560" s="110">
        <f t="shared" si="35"/>
        <v>0</v>
      </c>
      <c r="AC560" s="110">
        <f t="shared" si="36"/>
        <v>0</v>
      </c>
    </row>
    <row r="561" spans="28:29" ht="12.75">
      <c r="AB561" s="110">
        <f t="shared" si="35"/>
        <v>0</v>
      </c>
      <c r="AC561" s="110">
        <f t="shared" si="36"/>
        <v>0</v>
      </c>
    </row>
    <row r="562" spans="28:29" ht="12.75">
      <c r="AB562" s="110">
        <f t="shared" si="35"/>
        <v>0</v>
      </c>
      <c r="AC562" s="110">
        <f t="shared" si="36"/>
        <v>0</v>
      </c>
    </row>
    <row r="563" spans="28:29" ht="12.75">
      <c r="AB563" s="110">
        <f t="shared" si="35"/>
        <v>0</v>
      </c>
      <c r="AC563" s="110">
        <f t="shared" si="36"/>
        <v>0</v>
      </c>
    </row>
    <row r="564" spans="28:29" ht="12.75">
      <c r="AB564" s="110">
        <f t="shared" si="35"/>
        <v>0</v>
      </c>
      <c r="AC564" s="110">
        <f t="shared" si="36"/>
        <v>0</v>
      </c>
    </row>
    <row r="565" spans="28:29" ht="12.75">
      <c r="AB565" s="110">
        <f t="shared" si="35"/>
        <v>0</v>
      </c>
      <c r="AC565" s="110">
        <f t="shared" si="36"/>
        <v>0</v>
      </c>
    </row>
    <row r="566" spans="28:29" ht="12.75">
      <c r="AB566" s="110">
        <f t="shared" si="35"/>
        <v>0</v>
      </c>
      <c r="AC566" s="110">
        <f t="shared" si="36"/>
        <v>0</v>
      </c>
    </row>
    <row r="567" spans="28:29" ht="12.75">
      <c r="AB567" s="110">
        <f t="shared" si="35"/>
        <v>0</v>
      </c>
      <c r="AC567" s="110">
        <f t="shared" si="36"/>
        <v>0</v>
      </c>
    </row>
    <row r="568" spans="28:29" ht="12.75">
      <c r="AB568" s="110">
        <f t="shared" si="35"/>
        <v>0</v>
      </c>
      <c r="AC568" s="110">
        <f t="shared" si="36"/>
        <v>0</v>
      </c>
    </row>
    <row r="569" spans="28:29" ht="12.75">
      <c r="AB569" s="110">
        <f t="shared" si="35"/>
        <v>0</v>
      </c>
      <c r="AC569" s="110">
        <f t="shared" si="36"/>
        <v>0</v>
      </c>
    </row>
    <row r="570" spans="28:29" ht="12.75">
      <c r="AB570" s="110">
        <f t="shared" si="35"/>
        <v>0</v>
      </c>
      <c r="AC570" s="110">
        <f t="shared" si="36"/>
        <v>0</v>
      </c>
    </row>
    <row r="571" spans="28:29" ht="12.75">
      <c r="AB571" s="110">
        <f t="shared" si="35"/>
        <v>0</v>
      </c>
      <c r="AC571" s="110">
        <f t="shared" si="36"/>
        <v>0</v>
      </c>
    </row>
    <row r="572" spans="28:29" ht="12.75">
      <c r="AB572" s="110">
        <f t="shared" si="35"/>
        <v>0</v>
      </c>
      <c r="AC572" s="110">
        <f t="shared" si="36"/>
        <v>0</v>
      </c>
    </row>
    <row r="573" spans="28:29" ht="12.75">
      <c r="AB573" s="110">
        <f t="shared" si="35"/>
        <v>0</v>
      </c>
      <c r="AC573" s="110">
        <f t="shared" si="36"/>
        <v>0</v>
      </c>
    </row>
    <row r="574" spans="28:29" ht="12.75">
      <c r="AB574" s="110">
        <f t="shared" si="35"/>
        <v>0</v>
      </c>
      <c r="AC574" s="110">
        <f t="shared" si="36"/>
        <v>0</v>
      </c>
    </row>
    <row r="575" spans="28:29" ht="12.75">
      <c r="AB575" s="110">
        <f t="shared" si="35"/>
        <v>0</v>
      </c>
      <c r="AC575" s="110">
        <f t="shared" si="36"/>
        <v>0</v>
      </c>
    </row>
    <row r="576" spans="28:29" ht="12.75">
      <c r="AB576" s="110">
        <f t="shared" si="35"/>
        <v>0</v>
      </c>
      <c r="AC576" s="110">
        <f t="shared" si="36"/>
        <v>0</v>
      </c>
    </row>
    <row r="577" spans="28:29" ht="12.75">
      <c r="AB577" s="110">
        <f t="shared" si="35"/>
        <v>0</v>
      </c>
      <c r="AC577" s="110">
        <f t="shared" si="36"/>
        <v>0</v>
      </c>
    </row>
    <row r="578" spans="28:29" ht="12.75">
      <c r="AB578" s="110">
        <f t="shared" si="35"/>
        <v>0</v>
      </c>
      <c r="AC578" s="110">
        <f t="shared" si="36"/>
        <v>0</v>
      </c>
    </row>
    <row r="579" spans="28:29" ht="12.75">
      <c r="AB579" s="110">
        <f t="shared" si="35"/>
        <v>0</v>
      </c>
      <c r="AC579" s="110">
        <f t="shared" si="36"/>
        <v>0</v>
      </c>
    </row>
    <row r="580" spans="28:29" ht="12.75">
      <c r="AB580" s="110">
        <f t="shared" si="35"/>
        <v>0</v>
      </c>
      <c r="AC580" s="110">
        <f t="shared" si="36"/>
        <v>0</v>
      </c>
    </row>
    <row r="581" spans="28:29" ht="12.75">
      <c r="AB581" s="110">
        <f aca="true" t="shared" si="37" ref="AB581:AB644">COUNTIF(F581:AA581,"&lt;6")</f>
        <v>0</v>
      </c>
      <c r="AC581" s="110">
        <f aca="true" t="shared" si="38" ref="AC581:AC648">COUNTIF(F581:AA581,"&lt;11")</f>
        <v>0</v>
      </c>
    </row>
    <row r="582" spans="28:29" ht="12.75">
      <c r="AB582" s="110">
        <f t="shared" si="37"/>
        <v>0</v>
      </c>
      <c r="AC582" s="110">
        <f t="shared" si="38"/>
        <v>0</v>
      </c>
    </row>
    <row r="583" spans="28:29" ht="12.75">
      <c r="AB583" s="110">
        <f t="shared" si="37"/>
        <v>0</v>
      </c>
      <c r="AC583" s="110">
        <f t="shared" si="38"/>
        <v>0</v>
      </c>
    </row>
    <row r="584" spans="28:29" ht="12.75">
      <c r="AB584" s="110">
        <f t="shared" si="37"/>
        <v>0</v>
      </c>
      <c r="AC584" s="110">
        <f t="shared" si="38"/>
        <v>0</v>
      </c>
    </row>
    <row r="585" spans="28:29" ht="12.75">
      <c r="AB585" s="110">
        <f t="shared" si="37"/>
        <v>0</v>
      </c>
      <c r="AC585" s="110">
        <f t="shared" si="38"/>
        <v>0</v>
      </c>
    </row>
    <row r="586" spans="28:29" ht="12.75">
      <c r="AB586" s="110">
        <f t="shared" si="37"/>
        <v>0</v>
      </c>
      <c r="AC586" s="110">
        <f t="shared" si="38"/>
        <v>0</v>
      </c>
    </row>
    <row r="587" spans="28:29" ht="12.75">
      <c r="AB587" s="110">
        <f t="shared" si="37"/>
        <v>0</v>
      </c>
      <c r="AC587" s="110">
        <f t="shared" si="38"/>
        <v>0</v>
      </c>
    </row>
    <row r="588" spans="28:29" ht="12.75">
      <c r="AB588" s="110">
        <f t="shared" si="37"/>
        <v>0</v>
      </c>
      <c r="AC588" s="110">
        <f t="shared" si="38"/>
        <v>0</v>
      </c>
    </row>
    <row r="589" spans="28:29" ht="12.75">
      <c r="AB589" s="110">
        <f t="shared" si="37"/>
        <v>0</v>
      </c>
      <c r="AC589" s="110">
        <f t="shared" si="38"/>
        <v>0</v>
      </c>
    </row>
    <row r="590" spans="28:29" ht="12.75">
      <c r="AB590" s="110">
        <f t="shared" si="37"/>
        <v>0</v>
      </c>
      <c r="AC590" s="110">
        <f t="shared" si="38"/>
        <v>0</v>
      </c>
    </row>
    <row r="591" spans="28:29" ht="12.75">
      <c r="AB591" s="110">
        <f t="shared" si="37"/>
        <v>0</v>
      </c>
      <c r="AC591" s="110">
        <f t="shared" si="38"/>
        <v>0</v>
      </c>
    </row>
    <row r="592" spans="28:29" ht="12.75">
      <c r="AB592" s="110">
        <f t="shared" si="37"/>
        <v>0</v>
      </c>
      <c r="AC592" s="110">
        <f t="shared" si="38"/>
        <v>0</v>
      </c>
    </row>
    <row r="593" spans="28:29" ht="12.75">
      <c r="AB593" s="110">
        <f t="shared" si="37"/>
        <v>0</v>
      </c>
      <c r="AC593" s="110">
        <f t="shared" si="38"/>
        <v>0</v>
      </c>
    </row>
    <row r="594" spans="28:29" ht="12.75">
      <c r="AB594" s="110">
        <f t="shared" si="37"/>
        <v>0</v>
      </c>
      <c r="AC594" s="110">
        <f t="shared" si="38"/>
        <v>0</v>
      </c>
    </row>
    <row r="595" spans="28:29" ht="12.75">
      <c r="AB595" s="110">
        <f t="shared" si="37"/>
        <v>0</v>
      </c>
      <c r="AC595" s="110">
        <f t="shared" si="38"/>
        <v>0</v>
      </c>
    </row>
    <row r="596" spans="28:29" ht="12.75">
      <c r="AB596" s="110">
        <f t="shared" si="37"/>
        <v>0</v>
      </c>
      <c r="AC596" s="110">
        <f t="shared" si="38"/>
        <v>0</v>
      </c>
    </row>
    <row r="597" spans="28:29" ht="12.75">
      <c r="AB597" s="110">
        <f t="shared" si="37"/>
        <v>0</v>
      </c>
      <c r="AC597" s="110">
        <f t="shared" si="38"/>
        <v>0</v>
      </c>
    </row>
    <row r="598" spans="28:29" ht="12.75">
      <c r="AB598" s="110">
        <f t="shared" si="37"/>
        <v>0</v>
      </c>
      <c r="AC598" s="110">
        <f t="shared" si="38"/>
        <v>0</v>
      </c>
    </row>
    <row r="599" spans="28:29" ht="12.75">
      <c r="AB599" s="110">
        <f t="shared" si="37"/>
        <v>0</v>
      </c>
      <c r="AC599" s="110">
        <f t="shared" si="38"/>
        <v>0</v>
      </c>
    </row>
    <row r="600" spans="28:29" ht="12.75">
      <c r="AB600" s="110">
        <f t="shared" si="37"/>
        <v>0</v>
      </c>
      <c r="AC600" s="110">
        <f t="shared" si="38"/>
        <v>0</v>
      </c>
    </row>
    <row r="601" spans="28:29" ht="12.75">
      <c r="AB601" s="110">
        <f t="shared" si="37"/>
        <v>0</v>
      </c>
      <c r="AC601" s="110">
        <f t="shared" si="38"/>
        <v>0</v>
      </c>
    </row>
    <row r="602" spans="28:29" ht="12.75">
      <c r="AB602" s="110">
        <f t="shared" si="37"/>
        <v>0</v>
      </c>
      <c r="AC602" s="110">
        <f t="shared" si="38"/>
        <v>0</v>
      </c>
    </row>
    <row r="603" spans="28:29" ht="12.75">
      <c r="AB603" s="110">
        <f t="shared" si="37"/>
        <v>0</v>
      </c>
      <c r="AC603" s="110">
        <f t="shared" si="38"/>
        <v>0</v>
      </c>
    </row>
    <row r="604" spans="28:29" ht="12.75">
      <c r="AB604" s="110">
        <f t="shared" si="37"/>
        <v>0</v>
      </c>
      <c r="AC604" s="110">
        <f t="shared" si="38"/>
        <v>0</v>
      </c>
    </row>
    <row r="605" spans="28:29" ht="12.75">
      <c r="AB605" s="110">
        <f t="shared" si="37"/>
        <v>0</v>
      </c>
      <c r="AC605" s="110">
        <f t="shared" si="38"/>
        <v>0</v>
      </c>
    </row>
    <row r="606" spans="28:29" ht="12.75">
      <c r="AB606" s="110">
        <f t="shared" si="37"/>
        <v>0</v>
      </c>
      <c r="AC606" s="110">
        <f t="shared" si="38"/>
        <v>0</v>
      </c>
    </row>
    <row r="607" spans="28:29" ht="12.75">
      <c r="AB607" s="110">
        <f t="shared" si="37"/>
        <v>0</v>
      </c>
      <c r="AC607" s="110">
        <f t="shared" si="38"/>
        <v>0</v>
      </c>
    </row>
    <row r="608" spans="28:29" ht="12.75">
      <c r="AB608" s="110">
        <f t="shared" si="37"/>
        <v>0</v>
      </c>
      <c r="AC608" s="110">
        <f t="shared" si="38"/>
        <v>0</v>
      </c>
    </row>
    <row r="609" spans="28:29" ht="12.75">
      <c r="AB609" s="110">
        <f t="shared" si="37"/>
        <v>0</v>
      </c>
      <c r="AC609" s="110">
        <f t="shared" si="38"/>
        <v>0</v>
      </c>
    </row>
    <row r="610" spans="28:29" ht="12.75">
      <c r="AB610" s="110">
        <f t="shared" si="37"/>
        <v>0</v>
      </c>
      <c r="AC610" s="110">
        <f t="shared" si="38"/>
        <v>0</v>
      </c>
    </row>
    <row r="611" spans="28:29" ht="12.75">
      <c r="AB611" s="110">
        <f t="shared" si="37"/>
        <v>0</v>
      </c>
      <c r="AC611" s="110">
        <f t="shared" si="38"/>
        <v>0</v>
      </c>
    </row>
    <row r="612" spans="28:29" ht="12.75">
      <c r="AB612" s="110">
        <f t="shared" si="37"/>
        <v>0</v>
      </c>
      <c r="AC612" s="110">
        <f t="shared" si="38"/>
        <v>0</v>
      </c>
    </row>
    <row r="613" spans="28:29" ht="12.75">
      <c r="AB613" s="110">
        <f t="shared" si="37"/>
        <v>0</v>
      </c>
      <c r="AC613" s="110">
        <f t="shared" si="38"/>
        <v>0</v>
      </c>
    </row>
    <row r="614" spans="28:29" ht="12.75">
      <c r="AB614" s="110">
        <f t="shared" si="37"/>
        <v>0</v>
      </c>
      <c r="AC614" s="110">
        <f t="shared" si="38"/>
        <v>0</v>
      </c>
    </row>
    <row r="615" spans="28:29" ht="12.75">
      <c r="AB615" s="110">
        <f t="shared" si="37"/>
        <v>0</v>
      </c>
      <c r="AC615" s="110">
        <f t="shared" si="38"/>
        <v>0</v>
      </c>
    </row>
    <row r="616" spans="28:29" ht="12.75">
      <c r="AB616" s="110">
        <f t="shared" si="37"/>
        <v>0</v>
      </c>
      <c r="AC616" s="110">
        <f t="shared" si="38"/>
        <v>0</v>
      </c>
    </row>
    <row r="617" spans="28:29" ht="12.75">
      <c r="AB617" s="110">
        <f t="shared" si="37"/>
        <v>0</v>
      </c>
      <c r="AC617" s="110">
        <f t="shared" si="38"/>
        <v>0</v>
      </c>
    </row>
    <row r="618" spans="28:29" ht="12.75">
      <c r="AB618" s="110">
        <f t="shared" si="37"/>
        <v>0</v>
      </c>
      <c r="AC618" s="110">
        <f t="shared" si="38"/>
        <v>0</v>
      </c>
    </row>
    <row r="619" spans="28:29" ht="12.75">
      <c r="AB619" s="110">
        <f t="shared" si="37"/>
        <v>0</v>
      </c>
      <c r="AC619" s="110">
        <f t="shared" si="38"/>
        <v>0</v>
      </c>
    </row>
    <row r="620" spans="28:29" ht="12.75">
      <c r="AB620" s="110">
        <f t="shared" si="37"/>
        <v>0</v>
      </c>
      <c r="AC620" s="110">
        <f t="shared" si="38"/>
        <v>0</v>
      </c>
    </row>
    <row r="621" spans="28:29" ht="12.75">
      <c r="AB621" s="110">
        <f t="shared" si="37"/>
        <v>0</v>
      </c>
      <c r="AC621" s="110">
        <f t="shared" si="38"/>
        <v>0</v>
      </c>
    </row>
    <row r="622" spans="28:29" ht="12.75">
      <c r="AB622" s="110">
        <f t="shared" si="37"/>
        <v>0</v>
      </c>
      <c r="AC622" s="110">
        <f t="shared" si="38"/>
        <v>0</v>
      </c>
    </row>
    <row r="623" spans="28:29" ht="12.75">
      <c r="AB623" s="110">
        <f t="shared" si="37"/>
        <v>0</v>
      </c>
      <c r="AC623" s="110">
        <f t="shared" si="38"/>
        <v>0</v>
      </c>
    </row>
    <row r="624" spans="28:29" ht="12.75">
      <c r="AB624" s="110">
        <f t="shared" si="37"/>
        <v>0</v>
      </c>
      <c r="AC624" s="110">
        <f t="shared" si="38"/>
        <v>0</v>
      </c>
    </row>
    <row r="625" spans="28:29" ht="12.75">
      <c r="AB625" s="110">
        <f t="shared" si="37"/>
        <v>0</v>
      </c>
      <c r="AC625" s="110">
        <f t="shared" si="38"/>
        <v>0</v>
      </c>
    </row>
    <row r="626" spans="28:29" ht="12.75">
      <c r="AB626" s="110">
        <f t="shared" si="37"/>
        <v>0</v>
      </c>
      <c r="AC626" s="110">
        <f t="shared" si="38"/>
        <v>0</v>
      </c>
    </row>
    <row r="627" spans="28:29" ht="12.75">
      <c r="AB627" s="110">
        <f t="shared" si="37"/>
        <v>0</v>
      </c>
      <c r="AC627" s="110">
        <f t="shared" si="38"/>
        <v>0</v>
      </c>
    </row>
    <row r="628" spans="28:29" ht="12.75">
      <c r="AB628" s="110">
        <f t="shared" si="37"/>
        <v>0</v>
      </c>
      <c r="AC628" s="110">
        <f t="shared" si="38"/>
        <v>0</v>
      </c>
    </row>
    <row r="629" spans="28:29" ht="12.75">
      <c r="AB629" s="110">
        <f t="shared" si="37"/>
        <v>0</v>
      </c>
      <c r="AC629" s="110">
        <f t="shared" si="38"/>
        <v>0</v>
      </c>
    </row>
    <row r="630" spans="28:29" ht="12.75">
      <c r="AB630" s="110">
        <f t="shared" si="37"/>
        <v>0</v>
      </c>
      <c r="AC630" s="110">
        <f t="shared" si="38"/>
        <v>0</v>
      </c>
    </row>
    <row r="631" spans="28:29" ht="12.75">
      <c r="AB631" s="110">
        <f t="shared" si="37"/>
        <v>0</v>
      </c>
      <c r="AC631" s="110">
        <f t="shared" si="38"/>
        <v>0</v>
      </c>
    </row>
    <row r="632" spans="28:29" ht="12.75">
      <c r="AB632" s="110">
        <f t="shared" si="37"/>
        <v>0</v>
      </c>
      <c r="AC632" s="110">
        <f t="shared" si="38"/>
        <v>0</v>
      </c>
    </row>
    <row r="633" spans="28:29" ht="12.75">
      <c r="AB633" s="110">
        <f t="shared" si="37"/>
        <v>0</v>
      </c>
      <c r="AC633" s="110">
        <f t="shared" si="38"/>
        <v>0</v>
      </c>
    </row>
    <row r="634" spans="28:29" ht="12.75">
      <c r="AB634" s="110">
        <f t="shared" si="37"/>
        <v>0</v>
      </c>
      <c r="AC634" s="110">
        <f t="shared" si="38"/>
        <v>0</v>
      </c>
    </row>
    <row r="635" spans="28:29" ht="12.75">
      <c r="AB635" s="110">
        <f t="shared" si="37"/>
        <v>0</v>
      </c>
      <c r="AC635" s="110">
        <f t="shared" si="38"/>
        <v>0</v>
      </c>
    </row>
    <row r="636" spans="28:29" ht="12.75">
      <c r="AB636" s="110">
        <f t="shared" si="37"/>
        <v>0</v>
      </c>
      <c r="AC636" s="110">
        <f t="shared" si="38"/>
        <v>0</v>
      </c>
    </row>
    <row r="637" spans="28:29" ht="12.75">
      <c r="AB637" s="110">
        <f t="shared" si="37"/>
        <v>0</v>
      </c>
      <c r="AC637" s="110">
        <f t="shared" si="38"/>
        <v>0</v>
      </c>
    </row>
    <row r="638" spans="28:29" ht="12.75">
      <c r="AB638" s="110">
        <f t="shared" si="37"/>
        <v>0</v>
      </c>
      <c r="AC638" s="110">
        <f t="shared" si="38"/>
        <v>0</v>
      </c>
    </row>
    <row r="639" spans="28:29" ht="12.75">
      <c r="AB639" s="110">
        <f t="shared" si="37"/>
        <v>0</v>
      </c>
      <c r="AC639" s="110">
        <f t="shared" si="38"/>
        <v>0</v>
      </c>
    </row>
    <row r="640" spans="28:29" ht="12.75">
      <c r="AB640" s="110">
        <f t="shared" si="37"/>
        <v>0</v>
      </c>
      <c r="AC640" s="110">
        <f t="shared" si="38"/>
        <v>0</v>
      </c>
    </row>
    <row r="641" spans="28:29" ht="12.75">
      <c r="AB641" s="110">
        <f t="shared" si="37"/>
        <v>0</v>
      </c>
      <c r="AC641" s="110">
        <f t="shared" si="38"/>
        <v>0</v>
      </c>
    </row>
    <row r="642" spans="28:29" ht="12.75">
      <c r="AB642" s="110">
        <f t="shared" si="37"/>
        <v>0</v>
      </c>
      <c r="AC642" s="110">
        <f t="shared" si="38"/>
        <v>0</v>
      </c>
    </row>
    <row r="643" spans="28:29" ht="12.75">
      <c r="AB643" s="110">
        <f t="shared" si="37"/>
        <v>0</v>
      </c>
      <c r="AC643" s="110">
        <f t="shared" si="38"/>
        <v>0</v>
      </c>
    </row>
    <row r="644" spans="28:29" ht="12.75">
      <c r="AB644" s="110">
        <f t="shared" si="37"/>
        <v>0</v>
      </c>
      <c r="AC644" s="110">
        <f t="shared" si="38"/>
        <v>0</v>
      </c>
    </row>
    <row r="645" spans="28:29" ht="12.75">
      <c r="AB645" s="110">
        <f>COUNTIF(F645:AA645,"&lt;6")</f>
        <v>0</v>
      </c>
      <c r="AC645" s="110">
        <f t="shared" si="38"/>
        <v>0</v>
      </c>
    </row>
    <row r="646" spans="28:29" ht="12.75">
      <c r="AB646" s="110">
        <f>COUNTIF(F646:AA646,"&lt;6")</f>
        <v>0</v>
      </c>
      <c r="AC646" s="110">
        <f t="shared" si="38"/>
        <v>0</v>
      </c>
    </row>
    <row r="647" spans="28:29" ht="12.75">
      <c r="AB647" s="110">
        <f>COUNTIF(F647:AA647,"&lt;6")</f>
        <v>0</v>
      </c>
      <c r="AC647" s="110">
        <f t="shared" si="38"/>
        <v>0</v>
      </c>
    </row>
    <row r="648" spans="28:29" ht="12.75">
      <c r="AB648" s="110">
        <f>COUNTIF(F648:AA648,"&lt;6")</f>
        <v>0</v>
      </c>
      <c r="AC648" s="110">
        <f t="shared" si="38"/>
        <v>0</v>
      </c>
    </row>
  </sheetData>
  <sheetProtection selectLockedCells="1" selectUnlockedCells="1"/>
  <conditionalFormatting sqref="AB4:AB648">
    <cfRule type="cellIs" priority="1" dxfId="1" operator="greaterThan" stopIfTrue="1">
      <formula>0</formula>
    </cfRule>
  </conditionalFormatting>
  <conditionalFormatting sqref="AC4:AC648">
    <cfRule type="cellIs" priority="1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1.421875" style="0" customWidth="1"/>
    <col min="8" max="8" width="14.28125" style="0" customWidth="1"/>
    <col min="9" max="9" width="5.421875" style="0" customWidth="1"/>
    <col min="10" max="10" width="45.421875" style="0" customWidth="1"/>
  </cols>
  <sheetData>
    <row r="1" spans="1:10" ht="12.75">
      <c r="A1" t="s">
        <v>842</v>
      </c>
      <c r="B1" t="s">
        <v>145</v>
      </c>
      <c r="C1" t="s">
        <v>843</v>
      </c>
      <c r="H1" s="81"/>
      <c r="I1" s="82"/>
      <c r="J1" s="83"/>
    </row>
    <row r="2" spans="1:10" ht="12.75">
      <c r="A2" t="s">
        <v>844</v>
      </c>
      <c r="B2" t="s">
        <v>151</v>
      </c>
      <c r="C2" t="s">
        <v>845</v>
      </c>
      <c r="H2" s="81"/>
      <c r="I2" s="82"/>
      <c r="J2" s="83"/>
    </row>
    <row r="3" spans="1:10" ht="12.75">
      <c r="A3" t="s">
        <v>846</v>
      </c>
      <c r="B3" t="s">
        <v>139</v>
      </c>
      <c r="C3" t="s">
        <v>847</v>
      </c>
      <c r="H3" s="81"/>
      <c r="I3" s="82"/>
      <c r="J3" s="83"/>
    </row>
    <row r="4" spans="1:10" ht="12.75">
      <c r="A4" t="s">
        <v>848</v>
      </c>
      <c r="B4" t="s">
        <v>38</v>
      </c>
      <c r="C4" t="s">
        <v>849</v>
      </c>
      <c r="H4" s="81"/>
      <c r="I4" s="82"/>
      <c r="J4" s="83"/>
    </row>
    <row r="5" spans="1:10" ht="12.75">
      <c r="A5" t="s">
        <v>850</v>
      </c>
      <c r="B5" t="s">
        <v>851</v>
      </c>
      <c r="C5" t="s">
        <v>852</v>
      </c>
      <c r="H5" s="81"/>
      <c r="I5" s="82"/>
      <c r="J5" s="83"/>
    </row>
    <row r="6" spans="1:10" ht="12.75">
      <c r="A6" t="s">
        <v>853</v>
      </c>
      <c r="B6" t="s">
        <v>575</v>
      </c>
      <c r="C6" t="s">
        <v>854</v>
      </c>
      <c r="H6" s="81"/>
      <c r="I6" s="82"/>
      <c r="J6" s="83"/>
    </row>
    <row r="7" spans="1:10" ht="12.75">
      <c r="A7" t="s">
        <v>855</v>
      </c>
      <c r="B7" t="s">
        <v>856</v>
      </c>
      <c r="C7" t="s">
        <v>857</v>
      </c>
      <c r="H7" s="81"/>
      <c r="I7" s="82"/>
      <c r="J7" s="83"/>
    </row>
    <row r="8" spans="1:10" ht="12.75">
      <c r="A8" t="s">
        <v>858</v>
      </c>
      <c r="B8" t="s">
        <v>294</v>
      </c>
      <c r="C8" t="s">
        <v>859</v>
      </c>
      <c r="H8" s="81"/>
      <c r="I8" s="82"/>
      <c r="J8" s="83"/>
    </row>
    <row r="9" spans="1:10" ht="12.75">
      <c r="A9" t="s">
        <v>860</v>
      </c>
      <c r="B9" t="s">
        <v>344</v>
      </c>
      <c r="C9" t="s">
        <v>861</v>
      </c>
      <c r="H9" s="81"/>
      <c r="I9" s="82"/>
      <c r="J9" s="83"/>
    </row>
    <row r="10" spans="1:10" ht="12.75">
      <c r="A10" t="s">
        <v>862</v>
      </c>
      <c r="B10" t="s">
        <v>863</v>
      </c>
      <c r="C10" t="s">
        <v>864</v>
      </c>
      <c r="H10" s="81"/>
      <c r="I10" s="82"/>
      <c r="J10" s="83"/>
    </row>
    <row r="11" spans="1:10" ht="12.75">
      <c r="A11" t="s">
        <v>865</v>
      </c>
      <c r="B11" t="s">
        <v>148</v>
      </c>
      <c r="C11" t="s">
        <v>866</v>
      </c>
      <c r="H11" s="81"/>
      <c r="I11" s="82"/>
      <c r="J11" s="83"/>
    </row>
    <row r="12" spans="1:10" ht="12.75">
      <c r="A12" t="s">
        <v>867</v>
      </c>
      <c r="B12" t="s">
        <v>868</v>
      </c>
      <c r="C12" t="s">
        <v>869</v>
      </c>
      <c r="H12" s="81"/>
      <c r="I12" s="82"/>
      <c r="J12" s="83"/>
    </row>
    <row r="13" spans="1:10" ht="12.75">
      <c r="A13" t="s">
        <v>870</v>
      </c>
      <c r="B13" t="s">
        <v>871</v>
      </c>
      <c r="C13" t="s">
        <v>872</v>
      </c>
      <c r="H13" s="83"/>
      <c r="I13" s="82"/>
      <c r="J13" s="83"/>
    </row>
    <row r="14" spans="1:10" ht="12.75">
      <c r="A14" t="s">
        <v>873</v>
      </c>
      <c r="B14" t="s">
        <v>249</v>
      </c>
      <c r="C14" t="s">
        <v>874</v>
      </c>
      <c r="H14" s="83"/>
      <c r="I14" s="82"/>
      <c r="J14" s="83"/>
    </row>
    <row r="15" spans="1:10" ht="12.75">
      <c r="A15" t="s">
        <v>875</v>
      </c>
      <c r="B15" t="s">
        <v>876</v>
      </c>
      <c r="C15" t="s">
        <v>877</v>
      </c>
      <c r="H15" s="83"/>
      <c r="I15" s="82"/>
      <c r="J15" s="83"/>
    </row>
    <row r="16" spans="1:10" ht="12.75">
      <c r="A16" t="s">
        <v>878</v>
      </c>
      <c r="B16" t="s">
        <v>879</v>
      </c>
      <c r="C16" t="s">
        <v>880</v>
      </c>
      <c r="H16" s="83"/>
      <c r="I16" s="82"/>
      <c r="J16" s="83"/>
    </row>
    <row r="17" spans="1:10" ht="12.75">
      <c r="A17" t="s">
        <v>881</v>
      </c>
      <c r="B17" t="s">
        <v>882</v>
      </c>
      <c r="C17" t="s">
        <v>883</v>
      </c>
      <c r="H17" s="83"/>
      <c r="I17" s="82"/>
      <c r="J17" s="83"/>
    </row>
    <row r="18" spans="1:10" ht="12.75">
      <c r="A18" t="s">
        <v>884</v>
      </c>
      <c r="B18" t="s">
        <v>885</v>
      </c>
      <c r="C18" t="s">
        <v>886</v>
      </c>
      <c r="H18" s="83"/>
      <c r="I18" s="82"/>
      <c r="J18" s="83"/>
    </row>
    <row r="19" spans="1:10" ht="12.75">
      <c r="A19" t="s">
        <v>887</v>
      </c>
      <c r="B19" t="s">
        <v>888</v>
      </c>
      <c r="C19" t="s">
        <v>889</v>
      </c>
      <c r="H19" s="83"/>
      <c r="I19" s="82"/>
      <c r="J19" s="83"/>
    </row>
    <row r="20" spans="1:10" ht="12.75">
      <c r="A20" t="s">
        <v>890</v>
      </c>
      <c r="B20" t="s">
        <v>891</v>
      </c>
      <c r="C20" t="s">
        <v>892</v>
      </c>
      <c r="H20" s="83"/>
      <c r="I20" s="82"/>
      <c r="J20" s="83"/>
    </row>
    <row r="38" ht="12.75">
      <c r="E38" t="s">
        <v>589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8.7109375" style="0" customWidth="1"/>
    <col min="3" max="3" width="5.421875" style="0" bestFit="1" customWidth="1"/>
    <col min="4" max="4" width="7.00390625" style="1" customWidth="1"/>
    <col min="5" max="6" width="8.7109375" style="0" customWidth="1"/>
    <col min="7" max="7" width="5.421875" style="0" bestFit="1" customWidth="1"/>
    <col min="8" max="8" width="8.7109375" style="0" customWidth="1"/>
    <col min="9" max="9" width="6.421875" style="0" customWidth="1"/>
    <col min="10" max="10" width="6.421875" style="0" bestFit="1" customWidth="1"/>
  </cols>
  <sheetData>
    <row r="1" ht="21" customHeight="1">
      <c r="A1" s="6" t="s">
        <v>82</v>
      </c>
    </row>
    <row r="2" spans="1:8" ht="12.75" customHeight="1">
      <c r="A2" s="6" t="s">
        <v>83</v>
      </c>
      <c r="F2" s="19"/>
      <c r="G2" s="19"/>
      <c r="H2" s="20"/>
    </row>
    <row r="3" spans="6:8" ht="12.75">
      <c r="F3" s="19"/>
      <c r="G3" s="19"/>
      <c r="H3" s="20"/>
    </row>
    <row r="4" spans="1:8" ht="12.75">
      <c r="A4" t="s">
        <v>84</v>
      </c>
      <c r="C4" s="16">
        <v>41</v>
      </c>
      <c r="D4" s="16" t="s">
        <v>907</v>
      </c>
      <c r="F4" s="19"/>
      <c r="G4" s="19"/>
      <c r="H4" s="20"/>
    </row>
    <row r="5" spans="3:8" ht="12.75">
      <c r="C5" s="16">
        <v>7</v>
      </c>
      <c r="D5" s="16" t="s">
        <v>908</v>
      </c>
      <c r="F5" s="19"/>
      <c r="G5" s="19"/>
      <c r="H5" s="20"/>
    </row>
    <row r="6" spans="3:8" ht="12.75">
      <c r="C6" s="16"/>
      <c r="D6" s="22" t="s">
        <v>909</v>
      </c>
      <c r="F6" s="19"/>
      <c r="G6" s="19"/>
      <c r="H6" s="20"/>
    </row>
    <row r="7" spans="3:9" ht="12.75">
      <c r="C7" s="16">
        <v>12</v>
      </c>
      <c r="D7" s="16" t="s">
        <v>976</v>
      </c>
      <c r="E7" s="16"/>
      <c r="F7" s="19"/>
      <c r="G7" s="19"/>
      <c r="H7" s="20"/>
      <c r="I7" s="16"/>
    </row>
    <row r="8" spans="5:8" ht="12.75">
      <c r="E8" s="16"/>
      <c r="F8" s="19"/>
      <c r="G8" s="19"/>
      <c r="H8" s="20"/>
    </row>
    <row r="9" spans="5:7" ht="12.75">
      <c r="E9" s="16"/>
      <c r="G9" s="17"/>
    </row>
    <row r="10" spans="5:6" ht="12.75">
      <c r="E10" s="16"/>
      <c r="F10" s="17"/>
    </row>
    <row r="11" ht="12.75">
      <c r="E11" s="16"/>
    </row>
    <row r="12" ht="12.75">
      <c r="E12" s="16"/>
    </row>
    <row r="13" ht="12.75">
      <c r="E13" s="16"/>
    </row>
    <row r="14" spans="5:6" ht="12.75">
      <c r="E14" s="16"/>
      <c r="F14" s="6"/>
    </row>
    <row r="15" spans="1:10" ht="12.75">
      <c r="A15" s="5" t="s">
        <v>7</v>
      </c>
      <c r="B15" s="6" t="s">
        <v>8</v>
      </c>
      <c r="C15" s="5" t="s">
        <v>9</v>
      </c>
      <c r="D15" s="5" t="s">
        <v>10</v>
      </c>
      <c r="E15" s="16"/>
      <c r="F15" s="38" t="s">
        <v>902</v>
      </c>
      <c r="G15" s="38" t="s">
        <v>9</v>
      </c>
      <c r="H15" s="5" t="s">
        <v>24</v>
      </c>
      <c r="I15" s="5" t="s">
        <v>539</v>
      </c>
      <c r="J15" s="91" t="s">
        <v>903</v>
      </c>
    </row>
    <row r="16" spans="1:10" ht="12.75">
      <c r="A16" s="7">
        <v>1</v>
      </c>
      <c r="B16" s="8" t="s">
        <v>19</v>
      </c>
      <c r="C16" s="9" t="s">
        <v>20</v>
      </c>
      <c r="D16" s="22">
        <v>6031</v>
      </c>
      <c r="E16" s="16"/>
      <c r="F16" s="16">
        <v>1</v>
      </c>
      <c r="G16" s="16" t="s">
        <v>16</v>
      </c>
      <c r="H16" s="18">
        <f>J16/I16/$C$5</f>
        <v>645.3214285714286</v>
      </c>
      <c r="I16" s="16">
        <f>COUNTIF($C$16:$D$150,G16)</f>
        <v>4</v>
      </c>
      <c r="J16" s="92">
        <f>SUMIF($C$16:$D$146,G16,$D$16:$D$146)</f>
        <v>18069</v>
      </c>
    </row>
    <row r="17" spans="1:10" ht="12.75">
      <c r="A17" s="10">
        <v>2</v>
      </c>
      <c r="B17" s="11" t="s">
        <v>58</v>
      </c>
      <c r="C17" s="12" t="s">
        <v>12</v>
      </c>
      <c r="D17" s="22">
        <v>5557</v>
      </c>
      <c r="E17" s="16"/>
      <c r="F17" s="16">
        <v>2</v>
      </c>
      <c r="G17" s="16" t="s">
        <v>20</v>
      </c>
      <c r="H17" s="18">
        <f aca="true" t="shared" si="0" ref="H17:H27">J17/I17/$C$5</f>
        <v>638.4285714285714</v>
      </c>
      <c r="I17" s="16">
        <f aca="true" t="shared" si="1" ref="I17:I27">COUNTIF($C$16:$D$150,G17)</f>
        <v>3</v>
      </c>
      <c r="J17" s="92">
        <f aca="true" t="shared" si="2" ref="J17:J27">SUMIF($C$16:$D$146,G17,$D$16:$D$146)</f>
        <v>13407</v>
      </c>
    </row>
    <row r="18" spans="1:10" ht="12.75">
      <c r="A18" s="13">
        <v>3</v>
      </c>
      <c r="B18" s="14" t="s">
        <v>85</v>
      </c>
      <c r="C18" s="15" t="s">
        <v>40</v>
      </c>
      <c r="D18" s="22">
        <v>5149</v>
      </c>
      <c r="E18" s="16"/>
      <c r="F18" s="16">
        <v>3</v>
      </c>
      <c r="G18" s="16" t="s">
        <v>40</v>
      </c>
      <c r="H18" s="18">
        <f t="shared" si="0"/>
        <v>600.5714285714286</v>
      </c>
      <c r="I18" s="16">
        <f t="shared" si="1"/>
        <v>3</v>
      </c>
      <c r="J18" s="92">
        <f t="shared" si="2"/>
        <v>12612</v>
      </c>
    </row>
    <row r="19" spans="1:10" ht="12.75">
      <c r="A19" s="16">
        <v>4</v>
      </c>
      <c r="B19" s="17" t="s">
        <v>86</v>
      </c>
      <c r="C19" s="16" t="s">
        <v>30</v>
      </c>
      <c r="D19" s="22">
        <v>5002</v>
      </c>
      <c r="E19" s="16"/>
      <c r="F19" s="16">
        <v>4</v>
      </c>
      <c r="G19" s="16" t="s">
        <v>30</v>
      </c>
      <c r="H19" s="18">
        <f t="shared" si="0"/>
        <v>599.5428571428572</v>
      </c>
      <c r="I19" s="16">
        <f t="shared" si="1"/>
        <v>5</v>
      </c>
      <c r="J19" s="92">
        <f t="shared" si="2"/>
        <v>20984</v>
      </c>
    </row>
    <row r="20" spans="1:10" ht="12.75">
      <c r="A20" s="16">
        <v>5</v>
      </c>
      <c r="B20" s="17" t="s">
        <v>745</v>
      </c>
      <c r="C20" s="16" t="s">
        <v>16</v>
      </c>
      <c r="D20" s="22">
        <v>4730</v>
      </c>
      <c r="E20" s="16"/>
      <c r="F20" s="16">
        <v>5</v>
      </c>
      <c r="G20" s="16" t="s">
        <v>12</v>
      </c>
      <c r="H20" s="18">
        <f t="shared" si="0"/>
        <v>545.7142857142857</v>
      </c>
      <c r="I20" s="16">
        <f t="shared" si="1"/>
        <v>3</v>
      </c>
      <c r="J20" s="92">
        <f t="shared" si="2"/>
        <v>11460</v>
      </c>
    </row>
    <row r="21" spans="1:10" ht="12.75">
      <c r="A21" s="16">
        <v>6</v>
      </c>
      <c r="B21" s="17" t="s">
        <v>59</v>
      </c>
      <c r="C21" s="16" t="s">
        <v>16</v>
      </c>
      <c r="D21" s="22">
        <v>4704</v>
      </c>
      <c r="E21" s="16"/>
      <c r="F21" s="16">
        <v>6</v>
      </c>
      <c r="G21" s="16" t="s">
        <v>23</v>
      </c>
      <c r="H21" s="18">
        <f t="shared" si="0"/>
        <v>544.1666666666666</v>
      </c>
      <c r="I21" s="16">
        <f t="shared" si="1"/>
        <v>6</v>
      </c>
      <c r="J21" s="92">
        <f t="shared" si="2"/>
        <v>22855</v>
      </c>
    </row>
    <row r="22" spans="1:10" ht="12.75">
      <c r="A22" s="16">
        <v>7</v>
      </c>
      <c r="B22" s="17" t="s">
        <v>87</v>
      </c>
      <c r="C22" s="16" t="s">
        <v>30</v>
      </c>
      <c r="D22" s="22">
        <v>4690</v>
      </c>
      <c r="E22" s="16"/>
      <c r="F22" s="16">
        <v>7</v>
      </c>
      <c r="G22" s="16" t="s">
        <v>34</v>
      </c>
      <c r="H22" s="18">
        <f t="shared" si="0"/>
        <v>500.62857142857143</v>
      </c>
      <c r="I22" s="16">
        <f t="shared" si="1"/>
        <v>5</v>
      </c>
      <c r="J22" s="92">
        <f t="shared" si="2"/>
        <v>17522</v>
      </c>
    </row>
    <row r="23" spans="1:10" ht="12.75">
      <c r="A23" s="16">
        <v>8</v>
      </c>
      <c r="B23" t="s">
        <v>75</v>
      </c>
      <c r="C23" s="16" t="s">
        <v>40</v>
      </c>
      <c r="D23" s="22">
        <v>4601</v>
      </c>
      <c r="E23" s="16"/>
      <c r="F23" s="16">
        <v>8</v>
      </c>
      <c r="G23" s="16" t="s">
        <v>64</v>
      </c>
      <c r="H23" s="18">
        <f t="shared" si="0"/>
        <v>464.64285714285717</v>
      </c>
      <c r="I23" s="16">
        <f t="shared" si="1"/>
        <v>2</v>
      </c>
      <c r="J23" s="92">
        <f t="shared" si="2"/>
        <v>6505</v>
      </c>
    </row>
    <row r="24" spans="1:10" ht="12.75">
      <c r="A24" s="16">
        <v>9</v>
      </c>
      <c r="B24" s="17" t="s">
        <v>88</v>
      </c>
      <c r="C24" s="16" t="s">
        <v>34</v>
      </c>
      <c r="D24" s="22">
        <v>4542</v>
      </c>
      <c r="E24" s="16"/>
      <c r="F24" s="16">
        <v>9</v>
      </c>
      <c r="G24" s="16" t="s">
        <v>38</v>
      </c>
      <c r="H24" s="18">
        <f t="shared" si="0"/>
        <v>420.2857142857143</v>
      </c>
      <c r="I24" s="16">
        <f t="shared" si="1"/>
        <v>1</v>
      </c>
      <c r="J24" s="92">
        <f t="shared" si="2"/>
        <v>2942</v>
      </c>
    </row>
    <row r="25" spans="1:10" ht="12.75">
      <c r="A25" s="16">
        <v>10</v>
      </c>
      <c r="B25" t="s">
        <v>89</v>
      </c>
      <c r="C25" s="16" t="s">
        <v>23</v>
      </c>
      <c r="D25" s="22">
        <v>4506</v>
      </c>
      <c r="E25" s="16"/>
      <c r="F25" s="16">
        <v>10</v>
      </c>
      <c r="G25" s="16" t="s">
        <v>69</v>
      </c>
      <c r="H25" s="18">
        <f t="shared" si="0"/>
        <v>367.1904761904762</v>
      </c>
      <c r="I25" s="16">
        <f t="shared" si="1"/>
        <v>3</v>
      </c>
      <c r="J25" s="92">
        <f t="shared" si="2"/>
        <v>7711</v>
      </c>
    </row>
    <row r="26" spans="1:10" ht="12.75">
      <c r="A26" s="16">
        <v>11</v>
      </c>
      <c r="B26" s="17" t="s">
        <v>90</v>
      </c>
      <c r="C26" s="16" t="s">
        <v>23</v>
      </c>
      <c r="D26" s="22">
        <v>4471</v>
      </c>
      <c r="E26" s="16"/>
      <c r="F26" s="16">
        <v>11</v>
      </c>
      <c r="G26" s="16" t="s">
        <v>78</v>
      </c>
      <c r="H26" s="18">
        <f t="shared" si="0"/>
        <v>340.7857142857143</v>
      </c>
      <c r="I26" s="16">
        <f t="shared" si="1"/>
        <v>4</v>
      </c>
      <c r="J26" s="92">
        <f t="shared" si="2"/>
        <v>9542</v>
      </c>
    </row>
    <row r="27" spans="1:10" ht="12.75">
      <c r="A27" s="16">
        <v>12</v>
      </c>
      <c r="B27" s="17" t="s">
        <v>91</v>
      </c>
      <c r="C27" s="16" t="s">
        <v>16</v>
      </c>
      <c r="D27" s="22">
        <v>4417</v>
      </c>
      <c r="E27" s="16"/>
      <c r="F27" s="16">
        <v>12</v>
      </c>
      <c r="G27" s="16" t="s">
        <v>18</v>
      </c>
      <c r="H27" s="18">
        <f t="shared" si="0"/>
        <v>236.5</v>
      </c>
      <c r="I27" s="16">
        <f t="shared" si="1"/>
        <v>2</v>
      </c>
      <c r="J27" s="92">
        <f t="shared" si="2"/>
        <v>3311</v>
      </c>
    </row>
    <row r="28" spans="1:5" ht="12.75">
      <c r="A28" s="16">
        <v>13</v>
      </c>
      <c r="B28" s="17" t="s">
        <v>92</v>
      </c>
      <c r="C28" s="16" t="s">
        <v>34</v>
      </c>
      <c r="D28" s="22">
        <v>4400</v>
      </c>
      <c r="E28" s="16"/>
    </row>
    <row r="29" spans="1:5" ht="12.75">
      <c r="A29" s="16">
        <v>14</v>
      </c>
      <c r="B29" t="s">
        <v>93</v>
      </c>
      <c r="C29" s="16" t="s">
        <v>16</v>
      </c>
      <c r="D29" s="22">
        <v>4218</v>
      </c>
      <c r="E29" s="16"/>
    </row>
    <row r="30" spans="1:5" ht="12.75">
      <c r="A30" s="16">
        <v>15</v>
      </c>
      <c r="B30" s="17" t="s">
        <v>71</v>
      </c>
      <c r="C30" s="16" t="s">
        <v>30</v>
      </c>
      <c r="D30" s="22">
        <v>4105</v>
      </c>
      <c r="E30" s="16"/>
    </row>
    <row r="31" spans="1:5" ht="12.75">
      <c r="A31" s="16">
        <v>16</v>
      </c>
      <c r="B31" s="17" t="s">
        <v>94</v>
      </c>
      <c r="C31" s="16" t="s">
        <v>78</v>
      </c>
      <c r="D31" s="22">
        <v>3930</v>
      </c>
      <c r="E31" s="16"/>
    </row>
    <row r="32" spans="1:5" ht="12.75">
      <c r="A32" s="16">
        <v>17</v>
      </c>
      <c r="B32" t="s">
        <v>95</v>
      </c>
      <c r="C32" s="16" t="s">
        <v>30</v>
      </c>
      <c r="D32" s="22">
        <v>3901</v>
      </c>
      <c r="E32" s="16"/>
    </row>
    <row r="33" spans="1:5" ht="12.75">
      <c r="A33" s="16">
        <v>18</v>
      </c>
      <c r="B33" s="17" t="s">
        <v>96</v>
      </c>
      <c r="C33" s="16" t="s">
        <v>78</v>
      </c>
      <c r="D33" s="22">
        <v>3823</v>
      </c>
      <c r="E33" s="16"/>
    </row>
    <row r="34" spans="1:5" ht="12.75">
      <c r="A34" s="16">
        <v>19</v>
      </c>
      <c r="B34" s="17" t="s">
        <v>66</v>
      </c>
      <c r="C34" s="16" t="s">
        <v>23</v>
      </c>
      <c r="D34" s="22">
        <v>3784</v>
      </c>
      <c r="E34" s="16"/>
    </row>
    <row r="35" spans="1:5" ht="12.75">
      <c r="A35" s="16">
        <v>20</v>
      </c>
      <c r="B35" s="17" t="s">
        <v>97</v>
      </c>
      <c r="C35" s="16" t="s">
        <v>20</v>
      </c>
      <c r="D35" s="22">
        <v>3775</v>
      </c>
      <c r="E35" s="16"/>
    </row>
    <row r="36" spans="1:5" ht="12.75">
      <c r="A36" s="16">
        <v>21</v>
      </c>
      <c r="B36" s="17" t="s">
        <v>98</v>
      </c>
      <c r="C36" s="16" t="s">
        <v>20</v>
      </c>
      <c r="D36" s="22">
        <v>3601</v>
      </c>
      <c r="E36" s="16"/>
    </row>
    <row r="37" spans="1:5" ht="12.75">
      <c r="A37" s="16">
        <v>22</v>
      </c>
      <c r="B37" s="17" t="s">
        <v>99</v>
      </c>
      <c r="C37" s="16" t="s">
        <v>23</v>
      </c>
      <c r="D37" s="22">
        <v>3527</v>
      </c>
      <c r="E37" s="16"/>
    </row>
    <row r="38" spans="1:5" ht="12.75">
      <c r="A38" s="16">
        <v>23</v>
      </c>
      <c r="B38" t="s">
        <v>968</v>
      </c>
      <c r="C38" s="16" t="s">
        <v>69</v>
      </c>
      <c r="D38" s="22">
        <v>3508</v>
      </c>
      <c r="E38" s="16"/>
    </row>
    <row r="39" spans="1:5" ht="12.75">
      <c r="A39" s="16">
        <v>24</v>
      </c>
      <c r="B39" s="17" t="s">
        <v>100</v>
      </c>
      <c r="C39" s="16" t="s">
        <v>64</v>
      </c>
      <c r="D39" s="22">
        <v>3507</v>
      </c>
      <c r="E39" s="16"/>
    </row>
    <row r="40" spans="1:5" ht="12.75">
      <c r="A40" s="16">
        <v>25</v>
      </c>
      <c r="B40" t="s">
        <v>46</v>
      </c>
      <c r="C40" s="16" t="s">
        <v>23</v>
      </c>
      <c r="D40" s="22">
        <v>3406</v>
      </c>
      <c r="E40" s="16"/>
    </row>
    <row r="41" spans="1:5" ht="12.75">
      <c r="A41" s="16">
        <v>26</v>
      </c>
      <c r="B41" s="17" t="s">
        <v>101</v>
      </c>
      <c r="C41" s="16" t="s">
        <v>34</v>
      </c>
      <c r="D41" s="22">
        <v>3380</v>
      </c>
      <c r="E41" s="16"/>
    </row>
    <row r="42" spans="1:5" ht="12.75">
      <c r="A42" s="16">
        <v>27</v>
      </c>
      <c r="B42" s="17" t="s">
        <v>79</v>
      </c>
      <c r="C42" s="16" t="s">
        <v>30</v>
      </c>
      <c r="D42" s="22">
        <v>3286</v>
      </c>
      <c r="E42" s="16"/>
    </row>
    <row r="43" spans="1:5" ht="12.75">
      <c r="A43" s="16">
        <v>28</v>
      </c>
      <c r="B43" s="17" t="s">
        <v>102</v>
      </c>
      <c r="C43" s="16" t="s">
        <v>23</v>
      </c>
      <c r="D43" s="22">
        <v>3161</v>
      </c>
      <c r="E43" s="16"/>
    </row>
    <row r="44" spans="1:5" ht="12.75">
      <c r="A44" s="16">
        <v>29</v>
      </c>
      <c r="B44" s="17" t="s">
        <v>63</v>
      </c>
      <c r="C44" s="16" t="s">
        <v>64</v>
      </c>
      <c r="D44" s="22">
        <v>2998</v>
      </c>
      <c r="E44" s="16"/>
    </row>
    <row r="45" spans="1:5" ht="12.75">
      <c r="A45" s="16">
        <v>30</v>
      </c>
      <c r="B45" s="17" t="s">
        <v>77</v>
      </c>
      <c r="C45" s="16" t="s">
        <v>12</v>
      </c>
      <c r="D45" s="22">
        <v>2981</v>
      </c>
      <c r="E45" s="16"/>
    </row>
    <row r="46" spans="1:5" ht="12.75">
      <c r="A46" s="16">
        <v>31</v>
      </c>
      <c r="B46" s="17" t="s">
        <v>103</v>
      </c>
      <c r="C46" s="16" t="s">
        <v>38</v>
      </c>
      <c r="D46" s="22">
        <v>2942</v>
      </c>
      <c r="E46" s="16"/>
    </row>
    <row r="47" spans="1:5" ht="12.75">
      <c r="A47" s="16">
        <v>32</v>
      </c>
      <c r="B47" t="s">
        <v>104</v>
      </c>
      <c r="C47" s="16" t="s">
        <v>12</v>
      </c>
      <c r="D47" s="22">
        <v>2922</v>
      </c>
      <c r="E47" s="16"/>
    </row>
    <row r="48" spans="1:5" ht="12.75">
      <c r="A48" s="16">
        <v>33</v>
      </c>
      <c r="B48" s="17" t="s">
        <v>39</v>
      </c>
      <c r="C48" s="16" t="s">
        <v>40</v>
      </c>
      <c r="D48" s="22">
        <v>2862</v>
      </c>
      <c r="E48" s="16"/>
    </row>
    <row r="49" spans="1:5" ht="12.75">
      <c r="A49" s="16">
        <v>34</v>
      </c>
      <c r="B49" s="17" t="s">
        <v>81</v>
      </c>
      <c r="C49" s="16" t="s">
        <v>34</v>
      </c>
      <c r="D49" s="22">
        <v>2738</v>
      </c>
      <c r="E49" s="16"/>
    </row>
    <row r="50" spans="1:5" ht="12.75">
      <c r="A50" s="16">
        <v>35</v>
      </c>
      <c r="B50" t="s">
        <v>105</v>
      </c>
      <c r="C50" s="16" t="s">
        <v>34</v>
      </c>
      <c r="D50" s="22">
        <v>2462</v>
      </c>
      <c r="E50" s="16"/>
    </row>
    <row r="51" spans="1:5" ht="12.75">
      <c r="A51" s="16">
        <v>36</v>
      </c>
      <c r="B51" s="17" t="s">
        <v>67</v>
      </c>
      <c r="C51" s="16" t="s">
        <v>18</v>
      </c>
      <c r="D51" s="22">
        <v>2310</v>
      </c>
      <c r="E51" s="16"/>
    </row>
    <row r="52" spans="1:5" ht="12.75">
      <c r="A52" s="16">
        <v>37</v>
      </c>
      <c r="B52" s="17" t="s">
        <v>68</v>
      </c>
      <c r="C52" s="16" t="s">
        <v>69</v>
      </c>
      <c r="D52" s="22">
        <v>2160</v>
      </c>
      <c r="E52" s="16"/>
    </row>
    <row r="53" spans="1:5" ht="12.75">
      <c r="A53" s="16">
        <v>38</v>
      </c>
      <c r="B53" s="17" t="s">
        <v>106</v>
      </c>
      <c r="C53" s="16" t="s">
        <v>69</v>
      </c>
      <c r="D53" s="22">
        <v>2043</v>
      </c>
      <c r="E53" s="16"/>
    </row>
    <row r="54" spans="1:5" ht="12.75">
      <c r="A54" s="16">
        <v>39</v>
      </c>
      <c r="B54" s="17" t="s">
        <v>107</v>
      </c>
      <c r="C54" s="16" t="s">
        <v>78</v>
      </c>
      <c r="D54" s="22">
        <v>1079</v>
      </c>
      <c r="E54" s="16"/>
    </row>
    <row r="55" spans="1:5" ht="12.75">
      <c r="A55" s="16">
        <v>40</v>
      </c>
      <c r="B55" s="17" t="s">
        <v>108</v>
      </c>
      <c r="C55" s="16" t="s">
        <v>18</v>
      </c>
      <c r="D55" s="22">
        <v>1001</v>
      </c>
      <c r="E55" s="16"/>
    </row>
    <row r="56" spans="1:5" ht="12.75">
      <c r="A56" s="16">
        <v>41</v>
      </c>
      <c r="B56" s="17" t="s">
        <v>80</v>
      </c>
      <c r="C56" s="16" t="s">
        <v>78</v>
      </c>
      <c r="D56" s="22">
        <v>710</v>
      </c>
      <c r="E56" s="16"/>
    </row>
    <row r="57" spans="1:5" ht="12.75">
      <c r="A57" s="16"/>
      <c r="D57" s="22"/>
      <c r="E57" s="16"/>
    </row>
    <row r="58" spans="1:5" ht="12.75">
      <c r="A58" s="16"/>
      <c r="D58" s="22"/>
      <c r="E58" s="16"/>
    </row>
  </sheetData>
  <sheetProtection selectLockedCells="1" selectUnlockedCells="1"/>
  <printOptions/>
  <pageMargins left="0.7479166666666667" right="0.14027777777777778" top="0.7597222222222222" bottom="0.4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8.7109375" style="0" customWidth="1"/>
    <col min="3" max="3" width="5.421875" style="0" bestFit="1" customWidth="1"/>
    <col min="4" max="4" width="5.8515625" style="22" bestFit="1" customWidth="1"/>
    <col min="5" max="5" width="8.7109375" style="0" customWidth="1"/>
    <col min="6" max="6" width="8.7109375" style="17" customWidth="1"/>
    <col min="7" max="7" width="5.421875" style="17" bestFit="1" customWidth="1"/>
    <col min="8" max="8" width="8.7109375" style="17" customWidth="1"/>
    <col min="9" max="9" width="7.00390625" style="17" customWidth="1"/>
    <col min="10" max="10" width="6.421875" style="0" bestFit="1" customWidth="1"/>
  </cols>
  <sheetData>
    <row r="1" ht="21" customHeight="1">
      <c r="A1" s="6" t="s">
        <v>109</v>
      </c>
    </row>
    <row r="2" spans="1:8" ht="12.75" customHeight="1">
      <c r="A2" s="24" t="s">
        <v>110</v>
      </c>
      <c r="F2" s="19"/>
      <c r="G2" s="19"/>
      <c r="H2" s="20"/>
    </row>
    <row r="3" spans="6:8" ht="12.75">
      <c r="F3" s="19"/>
      <c r="G3" s="19"/>
      <c r="H3" s="20"/>
    </row>
    <row r="4" spans="1:8" ht="12.75">
      <c r="A4" t="s">
        <v>111</v>
      </c>
      <c r="C4" s="26">
        <v>38</v>
      </c>
      <c r="D4" s="16" t="s">
        <v>907</v>
      </c>
      <c r="F4" s="19"/>
      <c r="G4" s="19"/>
      <c r="H4" s="20"/>
    </row>
    <row r="5" spans="3:8" ht="12.75">
      <c r="C5" s="26">
        <v>6</v>
      </c>
      <c r="D5" s="16" t="s">
        <v>908</v>
      </c>
      <c r="F5" s="19"/>
      <c r="G5" s="19"/>
      <c r="H5" s="20"/>
    </row>
    <row r="6" spans="3:8" ht="12.75">
      <c r="C6" s="16"/>
      <c r="D6" s="22" t="s">
        <v>909</v>
      </c>
      <c r="F6" s="19"/>
      <c r="G6" s="19"/>
      <c r="H6" s="20"/>
    </row>
    <row r="7" spans="3:9" ht="12.75">
      <c r="C7" s="16">
        <v>14</v>
      </c>
      <c r="D7" s="16" t="s">
        <v>976</v>
      </c>
      <c r="E7" s="16"/>
      <c r="F7" s="19"/>
      <c r="G7" s="19"/>
      <c r="H7" s="20"/>
      <c r="I7" s="26"/>
    </row>
    <row r="8" spans="5:9" ht="12.75">
      <c r="E8" s="22"/>
      <c r="F8" s="19"/>
      <c r="G8" s="19"/>
      <c r="H8" s="20"/>
      <c r="I8" s="27"/>
    </row>
    <row r="9" spans="5:9" ht="12.75">
      <c r="E9" s="22"/>
      <c r="F9"/>
      <c r="H9"/>
      <c r="I9" s="27"/>
    </row>
    <row r="10" spans="5:9" ht="12.75">
      <c r="E10" s="22"/>
      <c r="F10" s="27"/>
      <c r="G10" s="27"/>
      <c r="H10" s="27"/>
      <c r="I10" s="27"/>
    </row>
    <row r="11" spans="5:9" ht="12.75">
      <c r="E11" s="22"/>
      <c r="I11" s="27"/>
    </row>
    <row r="12" spans="5:9" ht="12.75">
      <c r="E12" s="22"/>
      <c r="I12" s="27"/>
    </row>
    <row r="13" spans="5:9" ht="12.75">
      <c r="E13" s="22"/>
      <c r="I13" s="27"/>
    </row>
    <row r="14" spans="5:9" ht="12.75">
      <c r="E14" s="22"/>
      <c r="F14" s="6"/>
      <c r="G14"/>
      <c r="H14"/>
      <c r="I14" s="27"/>
    </row>
    <row r="15" spans="1:10" ht="12.75">
      <c r="A15" s="5" t="s">
        <v>7</v>
      </c>
      <c r="B15" s="6" t="s">
        <v>8</v>
      </c>
      <c r="C15" s="5" t="s">
        <v>9</v>
      </c>
      <c r="D15" s="5" t="s">
        <v>10</v>
      </c>
      <c r="E15" s="22"/>
      <c r="F15" s="38" t="s">
        <v>902</v>
      </c>
      <c r="G15" s="38" t="s">
        <v>9</v>
      </c>
      <c r="H15" s="5" t="s">
        <v>24</v>
      </c>
      <c r="I15" s="5" t="s">
        <v>539</v>
      </c>
      <c r="J15" s="91" t="s">
        <v>903</v>
      </c>
    </row>
    <row r="16" spans="1:10" ht="12.75">
      <c r="A16" s="7">
        <v>1</v>
      </c>
      <c r="B16" s="8" t="s">
        <v>112</v>
      </c>
      <c r="C16" s="9" t="s">
        <v>23</v>
      </c>
      <c r="D16" s="22">
        <v>4353</v>
      </c>
      <c r="E16" s="22"/>
      <c r="F16" s="16">
        <v>1</v>
      </c>
      <c r="G16" s="16" t="s">
        <v>20</v>
      </c>
      <c r="H16" s="18">
        <f>J16/I16/$C$5</f>
        <v>643.5</v>
      </c>
      <c r="I16" s="16">
        <f>COUNTIF($C$16:$D$150,G16)</f>
        <v>1</v>
      </c>
      <c r="J16" s="92">
        <f>SUMIF($C$16:$D$146,G16,$D$16:$D$146)</f>
        <v>3861</v>
      </c>
    </row>
    <row r="17" spans="1:10" ht="12.75">
      <c r="A17" s="10">
        <v>2</v>
      </c>
      <c r="B17" s="11" t="s">
        <v>76</v>
      </c>
      <c r="C17" s="12" t="s">
        <v>69</v>
      </c>
      <c r="D17" s="22">
        <v>4344</v>
      </c>
      <c r="E17" s="22"/>
      <c r="F17" s="16">
        <v>2</v>
      </c>
      <c r="G17" s="16" t="s">
        <v>69</v>
      </c>
      <c r="H17" s="18">
        <f aca="true" t="shared" si="0" ref="H17:H29">J17/I17/$C$5</f>
        <v>640.0555555555555</v>
      </c>
      <c r="I17" s="16">
        <f aca="true" t="shared" si="1" ref="I17:I29">COUNTIF($C$16:$D$150,G17)</f>
        <v>3</v>
      </c>
      <c r="J17" s="92">
        <f aca="true" t="shared" si="2" ref="J17:J29">SUMIF($C$16:$D$146,G17,$D$16:$D$146)</f>
        <v>11521</v>
      </c>
    </row>
    <row r="18" spans="1:10" ht="12.75">
      <c r="A18" s="13">
        <v>3</v>
      </c>
      <c r="B18" s="14" t="s">
        <v>90</v>
      </c>
      <c r="C18" s="15" t="s">
        <v>23</v>
      </c>
      <c r="D18" s="22">
        <v>4171</v>
      </c>
      <c r="E18" s="22"/>
      <c r="F18" s="16">
        <v>3</v>
      </c>
      <c r="G18" s="16" t="s">
        <v>12</v>
      </c>
      <c r="H18" s="18">
        <f t="shared" si="0"/>
        <v>612.5833333333334</v>
      </c>
      <c r="I18" s="16">
        <f t="shared" si="1"/>
        <v>2</v>
      </c>
      <c r="J18" s="92">
        <f t="shared" si="2"/>
        <v>7351</v>
      </c>
    </row>
    <row r="19" spans="1:10" ht="12.75">
      <c r="A19" s="16">
        <v>4</v>
      </c>
      <c r="B19" s="17" t="s">
        <v>113</v>
      </c>
      <c r="C19" s="26" t="s">
        <v>18</v>
      </c>
      <c r="D19" s="22">
        <v>4023</v>
      </c>
      <c r="E19" s="22"/>
      <c r="F19" s="16">
        <v>4</v>
      </c>
      <c r="G19" s="26" t="s">
        <v>23</v>
      </c>
      <c r="H19" s="18">
        <f t="shared" si="0"/>
        <v>610.7333333333333</v>
      </c>
      <c r="I19" s="16">
        <f t="shared" si="1"/>
        <v>5</v>
      </c>
      <c r="J19" s="92">
        <f t="shared" si="2"/>
        <v>18322</v>
      </c>
    </row>
    <row r="20" spans="1:10" ht="12.75">
      <c r="A20" s="16">
        <v>5</v>
      </c>
      <c r="B20" s="17" t="s">
        <v>48</v>
      </c>
      <c r="C20" s="26" t="s">
        <v>23</v>
      </c>
      <c r="D20" s="22">
        <v>3984</v>
      </c>
      <c r="E20" s="22"/>
      <c r="F20" s="16">
        <v>5</v>
      </c>
      <c r="G20" s="16" t="s">
        <v>38</v>
      </c>
      <c r="H20" s="18">
        <f t="shared" si="0"/>
        <v>581.8333333333334</v>
      </c>
      <c r="I20" s="16">
        <f t="shared" si="1"/>
        <v>1</v>
      </c>
      <c r="J20" s="92">
        <f t="shared" si="2"/>
        <v>3491</v>
      </c>
    </row>
    <row r="21" spans="1:10" ht="12.75">
      <c r="A21" s="16">
        <v>6</v>
      </c>
      <c r="B21" s="17" t="s">
        <v>114</v>
      </c>
      <c r="C21" s="26" t="s">
        <v>18</v>
      </c>
      <c r="D21" s="22">
        <v>3973</v>
      </c>
      <c r="E21" s="22"/>
      <c r="F21" s="16">
        <v>6</v>
      </c>
      <c r="G21" s="26" t="s">
        <v>18</v>
      </c>
      <c r="H21" s="18">
        <f t="shared" si="0"/>
        <v>520.2083333333334</v>
      </c>
      <c r="I21" s="16">
        <f t="shared" si="1"/>
        <v>4</v>
      </c>
      <c r="J21" s="92">
        <f t="shared" si="2"/>
        <v>12485</v>
      </c>
    </row>
    <row r="22" spans="1:10" ht="12.75">
      <c r="A22" s="16">
        <v>7</v>
      </c>
      <c r="B22" s="17" t="s">
        <v>115</v>
      </c>
      <c r="C22" s="26" t="s">
        <v>69</v>
      </c>
      <c r="D22" s="22">
        <v>3946</v>
      </c>
      <c r="E22" s="22"/>
      <c r="F22" s="16">
        <v>7</v>
      </c>
      <c r="G22" s="16" t="s">
        <v>78</v>
      </c>
      <c r="H22" s="18">
        <f t="shared" si="0"/>
        <v>508.25</v>
      </c>
      <c r="I22" s="16">
        <f t="shared" si="1"/>
        <v>2</v>
      </c>
      <c r="J22" s="92">
        <f t="shared" si="2"/>
        <v>6099</v>
      </c>
    </row>
    <row r="23" spans="1:10" ht="12.75">
      <c r="A23" s="16">
        <v>8</v>
      </c>
      <c r="B23" s="17" t="s">
        <v>88</v>
      </c>
      <c r="C23" s="26" t="s">
        <v>34</v>
      </c>
      <c r="D23" s="22">
        <v>3906</v>
      </c>
      <c r="E23" s="22"/>
      <c r="F23" s="16">
        <v>8</v>
      </c>
      <c r="G23" s="16" t="s">
        <v>16</v>
      </c>
      <c r="H23" s="18">
        <f t="shared" si="0"/>
        <v>495.2916666666667</v>
      </c>
      <c r="I23" s="16">
        <f t="shared" si="1"/>
        <v>4</v>
      </c>
      <c r="J23" s="92">
        <f t="shared" si="2"/>
        <v>11887</v>
      </c>
    </row>
    <row r="24" spans="1:10" ht="12.75">
      <c r="A24" s="16">
        <v>9</v>
      </c>
      <c r="B24" t="s">
        <v>116</v>
      </c>
      <c r="C24" s="16" t="s">
        <v>30</v>
      </c>
      <c r="D24" s="22">
        <v>3889</v>
      </c>
      <c r="E24" s="22"/>
      <c r="F24" s="16">
        <v>9</v>
      </c>
      <c r="G24" s="26" t="s">
        <v>34</v>
      </c>
      <c r="H24" s="18">
        <f t="shared" si="0"/>
        <v>482.8333333333333</v>
      </c>
      <c r="I24" s="16">
        <f t="shared" si="1"/>
        <v>4</v>
      </c>
      <c r="J24" s="92">
        <f t="shared" si="2"/>
        <v>11588</v>
      </c>
    </row>
    <row r="25" spans="1:10" ht="12.75">
      <c r="A25" s="16">
        <v>10</v>
      </c>
      <c r="B25" t="s">
        <v>98</v>
      </c>
      <c r="C25" s="16" t="s">
        <v>20</v>
      </c>
      <c r="D25" s="22">
        <v>3861</v>
      </c>
      <c r="E25" s="22"/>
      <c r="F25" s="16">
        <v>10</v>
      </c>
      <c r="G25" s="16" t="s">
        <v>64</v>
      </c>
      <c r="H25" s="18">
        <f t="shared" si="0"/>
        <v>471.25</v>
      </c>
      <c r="I25" s="16">
        <f t="shared" si="1"/>
        <v>2</v>
      </c>
      <c r="J25" s="92">
        <f t="shared" si="2"/>
        <v>5655</v>
      </c>
    </row>
    <row r="26" spans="1:10" ht="12.75">
      <c r="A26" s="16">
        <v>11</v>
      </c>
      <c r="B26" t="s">
        <v>104</v>
      </c>
      <c r="C26" s="16" t="s">
        <v>12</v>
      </c>
      <c r="D26" s="22">
        <v>3760</v>
      </c>
      <c r="E26" s="22"/>
      <c r="F26" s="16">
        <v>11</v>
      </c>
      <c r="G26" s="16" t="s">
        <v>30</v>
      </c>
      <c r="H26" s="18">
        <f t="shared" si="0"/>
        <v>440.9666666666667</v>
      </c>
      <c r="I26" s="16">
        <f t="shared" si="1"/>
        <v>5</v>
      </c>
      <c r="J26" s="92">
        <f t="shared" si="2"/>
        <v>13229</v>
      </c>
    </row>
    <row r="27" spans="1:10" ht="12.75">
      <c r="A27" s="16">
        <v>12</v>
      </c>
      <c r="B27" t="s">
        <v>117</v>
      </c>
      <c r="C27" s="16" t="s">
        <v>16</v>
      </c>
      <c r="D27" s="22">
        <v>3738</v>
      </c>
      <c r="E27" s="22"/>
      <c r="F27" s="16">
        <v>12</v>
      </c>
      <c r="G27" s="16" t="s">
        <v>14</v>
      </c>
      <c r="H27" s="18">
        <f t="shared" si="0"/>
        <v>316.25</v>
      </c>
      <c r="I27" s="16">
        <f t="shared" si="1"/>
        <v>2</v>
      </c>
      <c r="J27" s="92">
        <f t="shared" si="2"/>
        <v>3795</v>
      </c>
    </row>
    <row r="28" spans="1:10" ht="12.75">
      <c r="A28" s="16">
        <v>13</v>
      </c>
      <c r="B28" t="s">
        <v>94</v>
      </c>
      <c r="C28" s="16" t="s">
        <v>78</v>
      </c>
      <c r="D28" s="22">
        <v>3674</v>
      </c>
      <c r="E28" s="22"/>
      <c r="F28" s="16">
        <v>13</v>
      </c>
      <c r="G28" s="16" t="s">
        <v>122</v>
      </c>
      <c r="H28" s="18">
        <f t="shared" si="0"/>
        <v>235.33333333333334</v>
      </c>
      <c r="I28" s="16">
        <f t="shared" si="1"/>
        <v>1</v>
      </c>
      <c r="J28" s="92">
        <f t="shared" si="2"/>
        <v>1412</v>
      </c>
    </row>
    <row r="29" spans="1:10" ht="12.75">
      <c r="A29" s="16">
        <v>14</v>
      </c>
      <c r="B29" t="s">
        <v>58</v>
      </c>
      <c r="C29" s="16" t="s">
        <v>12</v>
      </c>
      <c r="D29" s="22">
        <v>3591</v>
      </c>
      <c r="E29" s="22"/>
      <c r="F29" s="16">
        <v>14</v>
      </c>
      <c r="G29" s="16" t="s">
        <v>40</v>
      </c>
      <c r="H29" s="18">
        <f t="shared" si="0"/>
        <v>234.91666666666666</v>
      </c>
      <c r="I29" s="16">
        <f t="shared" si="1"/>
        <v>2</v>
      </c>
      <c r="J29" s="92">
        <f t="shared" si="2"/>
        <v>2819</v>
      </c>
    </row>
    <row r="30" spans="1:9" ht="12.75">
      <c r="A30" s="16">
        <v>15</v>
      </c>
      <c r="B30" t="s">
        <v>118</v>
      </c>
      <c r="C30" s="16" t="s">
        <v>38</v>
      </c>
      <c r="D30" s="22">
        <v>3491</v>
      </c>
      <c r="E30" s="22"/>
      <c r="F30" s="27"/>
      <c r="H30" s="16"/>
      <c r="I30" s="27"/>
    </row>
    <row r="31" spans="1:9" ht="12.75">
      <c r="A31" s="16">
        <v>16</v>
      </c>
      <c r="B31" s="17" t="s">
        <v>119</v>
      </c>
      <c r="C31" s="16" t="s">
        <v>23</v>
      </c>
      <c r="D31" s="22">
        <v>3389</v>
      </c>
      <c r="E31" s="22"/>
      <c r="F31" s="22"/>
      <c r="H31"/>
      <c r="I31" s="27"/>
    </row>
    <row r="32" spans="1:9" ht="12.75">
      <c r="A32" s="16">
        <v>17</v>
      </c>
      <c r="B32" s="17" t="s">
        <v>93</v>
      </c>
      <c r="C32" s="16" t="s">
        <v>16</v>
      </c>
      <c r="D32" s="22">
        <v>3324</v>
      </c>
      <c r="E32" s="22"/>
      <c r="F32" s="27"/>
      <c r="H32"/>
      <c r="I32" s="27"/>
    </row>
    <row r="33" spans="1:9" ht="12.75">
      <c r="A33" s="16">
        <v>18</v>
      </c>
      <c r="B33" s="17" t="s">
        <v>702</v>
      </c>
      <c r="C33" s="16" t="s">
        <v>69</v>
      </c>
      <c r="D33" s="22">
        <v>3231</v>
      </c>
      <c r="E33" s="22"/>
      <c r="F33" s="27"/>
      <c r="H33" s="16"/>
      <c r="I33" s="27"/>
    </row>
    <row r="34" spans="1:9" ht="12.75">
      <c r="A34" s="16">
        <v>19</v>
      </c>
      <c r="B34" t="s">
        <v>100</v>
      </c>
      <c r="C34" s="16" t="s">
        <v>64</v>
      </c>
      <c r="D34" s="22">
        <v>3158</v>
      </c>
      <c r="E34" s="22"/>
      <c r="F34" s="27"/>
      <c r="H34"/>
      <c r="I34" s="27"/>
    </row>
    <row r="35" spans="1:9" ht="12.75">
      <c r="A35" s="16">
        <v>20</v>
      </c>
      <c r="B35" s="17" t="s">
        <v>120</v>
      </c>
      <c r="C35" s="16" t="s">
        <v>30</v>
      </c>
      <c r="D35" s="22">
        <v>3078</v>
      </c>
      <c r="E35" s="22"/>
      <c r="F35" s="27"/>
      <c r="H35"/>
      <c r="I35" s="27"/>
    </row>
    <row r="36" spans="1:9" ht="12.75">
      <c r="A36" s="16">
        <v>21</v>
      </c>
      <c r="B36" t="s">
        <v>121</v>
      </c>
      <c r="C36" s="16" t="s">
        <v>18</v>
      </c>
      <c r="D36" s="22">
        <v>2847</v>
      </c>
      <c r="E36" s="22"/>
      <c r="F36" s="27"/>
      <c r="H36" s="16"/>
      <c r="I36" s="27"/>
    </row>
    <row r="37" spans="1:9" ht="12.75">
      <c r="A37" s="16">
        <v>22</v>
      </c>
      <c r="B37" s="17" t="s">
        <v>123</v>
      </c>
      <c r="C37" s="16" t="s">
        <v>34</v>
      </c>
      <c r="D37" s="22">
        <v>2761</v>
      </c>
      <c r="E37" s="22"/>
      <c r="F37" s="27"/>
      <c r="H37" s="16"/>
      <c r="I37" s="27"/>
    </row>
    <row r="38" spans="1:9" ht="12.75">
      <c r="A38" s="16">
        <v>23</v>
      </c>
      <c r="B38" s="17" t="s">
        <v>124</v>
      </c>
      <c r="C38" s="16" t="s">
        <v>30</v>
      </c>
      <c r="D38" s="22">
        <v>2626</v>
      </c>
      <c r="E38" s="22"/>
      <c r="F38" s="27"/>
      <c r="H38" s="16"/>
      <c r="I38" s="27"/>
    </row>
    <row r="39" spans="1:8" ht="12.75">
      <c r="A39" s="16">
        <v>24</v>
      </c>
      <c r="B39" t="s">
        <v>125</v>
      </c>
      <c r="C39" s="16" t="s">
        <v>16</v>
      </c>
      <c r="D39" s="22">
        <v>2525</v>
      </c>
      <c r="H39"/>
    </row>
    <row r="40" spans="1:8" ht="12.75">
      <c r="A40" s="16">
        <v>25</v>
      </c>
      <c r="B40" s="17" t="s">
        <v>126</v>
      </c>
      <c r="C40" s="16" t="s">
        <v>14</v>
      </c>
      <c r="D40" s="22">
        <v>2520</v>
      </c>
      <c r="H40"/>
    </row>
    <row r="41" spans="1:8" ht="12.75">
      <c r="A41" s="16">
        <v>26</v>
      </c>
      <c r="B41" t="s">
        <v>127</v>
      </c>
      <c r="C41" s="16" t="s">
        <v>64</v>
      </c>
      <c r="D41" s="22">
        <v>2497</v>
      </c>
      <c r="H41"/>
    </row>
    <row r="42" spans="1:4" ht="12.75">
      <c r="A42" s="16">
        <v>27</v>
      </c>
      <c r="B42" s="17" t="s">
        <v>101</v>
      </c>
      <c r="C42" s="16" t="s">
        <v>34</v>
      </c>
      <c r="D42" s="22">
        <v>2464</v>
      </c>
    </row>
    <row r="43" spans="1:8" ht="12.75">
      <c r="A43" s="16">
        <v>28</v>
      </c>
      <c r="B43" t="s">
        <v>81</v>
      </c>
      <c r="C43" s="16" t="s">
        <v>34</v>
      </c>
      <c r="D43" s="22">
        <v>2457</v>
      </c>
      <c r="H43" s="16"/>
    </row>
    <row r="44" spans="1:8" ht="12.75">
      <c r="A44" s="16">
        <v>29</v>
      </c>
      <c r="B44" t="s">
        <v>128</v>
      </c>
      <c r="C44" s="16" t="s">
        <v>78</v>
      </c>
      <c r="D44" s="22">
        <v>2425</v>
      </c>
      <c r="H44"/>
    </row>
    <row r="45" spans="1:4" ht="12.75">
      <c r="A45" s="16">
        <v>29</v>
      </c>
      <c r="B45" t="s">
        <v>66</v>
      </c>
      <c r="C45" s="16" t="s">
        <v>23</v>
      </c>
      <c r="D45" s="22">
        <v>2425</v>
      </c>
    </row>
    <row r="46" spans="1:8" ht="12.75">
      <c r="A46" s="16">
        <v>31</v>
      </c>
      <c r="B46" t="s">
        <v>129</v>
      </c>
      <c r="C46" s="16" t="s">
        <v>30</v>
      </c>
      <c r="D46" s="22">
        <v>2345</v>
      </c>
      <c r="H46" s="16"/>
    </row>
    <row r="47" spans="1:8" ht="12.75">
      <c r="A47" s="16">
        <v>32</v>
      </c>
      <c r="B47" t="s">
        <v>130</v>
      </c>
      <c r="C47" s="16" t="s">
        <v>16</v>
      </c>
      <c r="D47" s="22">
        <v>2300</v>
      </c>
      <c r="H47"/>
    </row>
    <row r="48" spans="1:8" ht="12.75">
      <c r="A48" s="16">
        <v>33</v>
      </c>
      <c r="B48" t="s">
        <v>131</v>
      </c>
      <c r="C48" s="16" t="s">
        <v>40</v>
      </c>
      <c r="D48" s="22">
        <v>2004</v>
      </c>
      <c r="H48" s="16"/>
    </row>
    <row r="49" spans="1:8" ht="12.75">
      <c r="A49" s="16">
        <v>34</v>
      </c>
      <c r="B49" s="17" t="s">
        <v>132</v>
      </c>
      <c r="C49" s="16" t="s">
        <v>18</v>
      </c>
      <c r="D49" s="22">
        <v>1642</v>
      </c>
      <c r="H49"/>
    </row>
    <row r="50" spans="1:8" ht="12.75">
      <c r="A50" s="16">
        <v>35</v>
      </c>
      <c r="B50" s="28" t="s">
        <v>133</v>
      </c>
      <c r="C50" s="16" t="s">
        <v>122</v>
      </c>
      <c r="D50" s="22">
        <v>1412</v>
      </c>
      <c r="H50" s="16"/>
    </row>
    <row r="51" spans="1:8" ht="12.75">
      <c r="A51" s="16">
        <v>36</v>
      </c>
      <c r="B51" s="17" t="s">
        <v>134</v>
      </c>
      <c r="C51" s="16" t="s">
        <v>30</v>
      </c>
      <c r="D51" s="22">
        <v>1291</v>
      </c>
      <c r="H51" s="16"/>
    </row>
    <row r="52" spans="1:8" ht="12.75">
      <c r="A52" s="16">
        <v>37</v>
      </c>
      <c r="B52" t="s">
        <v>135</v>
      </c>
      <c r="C52" s="16" t="s">
        <v>14</v>
      </c>
      <c r="D52" s="22">
        <v>1275</v>
      </c>
      <c r="H52"/>
    </row>
    <row r="53" spans="1:8" ht="12.75">
      <c r="A53" s="16">
        <v>38</v>
      </c>
      <c r="B53" s="17" t="s">
        <v>39</v>
      </c>
      <c r="C53" s="16" t="s">
        <v>40</v>
      </c>
      <c r="D53" s="22">
        <v>815</v>
      </c>
      <c r="H53"/>
    </row>
    <row r="54" ht="12.75">
      <c r="H54"/>
    </row>
  </sheetData>
  <sheetProtection selectLockedCells="1" selectUnlockedCells="1"/>
  <printOptions/>
  <pageMargins left="0.7479166666666667" right="0.7479166666666667" top="0.7" bottom="0.3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8.7109375" style="0" customWidth="1"/>
    <col min="3" max="3" width="5.421875" style="16" bestFit="1" customWidth="1"/>
    <col min="4" max="4" width="5.8515625" style="22" bestFit="1" customWidth="1"/>
    <col min="5" max="6" width="8.7109375" style="0" customWidth="1"/>
    <col min="7" max="7" width="7.7109375" style="17" bestFit="1" customWidth="1"/>
    <col min="8" max="8" width="10.7109375" style="17" bestFit="1" customWidth="1"/>
    <col min="9" max="10" width="7.7109375" style="0" customWidth="1"/>
    <col min="11" max="11" width="18.28125" style="0" customWidth="1"/>
  </cols>
  <sheetData>
    <row r="1" ht="21" customHeight="1">
      <c r="A1" s="6" t="s">
        <v>136</v>
      </c>
    </row>
    <row r="2" spans="1:9" ht="12.75" customHeight="1">
      <c r="A2" s="29" t="s">
        <v>137</v>
      </c>
      <c r="F2" s="92" t="s">
        <v>905</v>
      </c>
      <c r="G2" s="17" t="s">
        <v>138</v>
      </c>
      <c r="H2" s="17" t="s">
        <v>2</v>
      </c>
      <c r="I2" s="25" t="s">
        <v>139</v>
      </c>
    </row>
    <row r="3" spans="3:9" ht="12.75">
      <c r="C3" s="25"/>
      <c r="F3" s="92" t="s">
        <v>906</v>
      </c>
      <c r="G3" s="17" t="s">
        <v>140</v>
      </c>
      <c r="H3" s="17" t="s">
        <v>141</v>
      </c>
      <c r="I3" s="25" t="s">
        <v>142</v>
      </c>
    </row>
    <row r="4" spans="1:9" ht="12.75">
      <c r="A4" t="s">
        <v>111</v>
      </c>
      <c r="C4" s="26">
        <v>53</v>
      </c>
      <c r="D4" s="16" t="s">
        <v>907</v>
      </c>
      <c r="F4" s="92" t="s">
        <v>910</v>
      </c>
      <c r="G4" s="17" t="s">
        <v>143</v>
      </c>
      <c r="H4" s="17" t="s">
        <v>144</v>
      </c>
      <c r="I4" s="25" t="s">
        <v>145</v>
      </c>
    </row>
    <row r="5" spans="3:9" ht="12.75">
      <c r="C5" s="16">
        <v>12</v>
      </c>
      <c r="D5" s="16" t="s">
        <v>908</v>
      </c>
      <c r="F5" s="92" t="s">
        <v>911</v>
      </c>
      <c r="G5" s="17" t="s">
        <v>146</v>
      </c>
      <c r="H5" s="17" t="s">
        <v>147</v>
      </c>
      <c r="I5" s="25" t="s">
        <v>148</v>
      </c>
    </row>
    <row r="6" spans="3:9" ht="12.75">
      <c r="C6" s="16">
        <v>8</v>
      </c>
      <c r="D6" s="22" t="s">
        <v>909</v>
      </c>
      <c r="F6" s="92" t="s">
        <v>912</v>
      </c>
      <c r="G6" s="17" t="s">
        <v>149</v>
      </c>
      <c r="H6" s="17" t="s">
        <v>150</v>
      </c>
      <c r="I6" s="25" t="s">
        <v>151</v>
      </c>
    </row>
    <row r="7" spans="3:10" ht="12.75">
      <c r="C7" s="16">
        <v>17</v>
      </c>
      <c r="D7" s="16" t="s">
        <v>976</v>
      </c>
      <c r="F7" s="92" t="s">
        <v>913</v>
      </c>
      <c r="G7" s="17" t="s">
        <v>152</v>
      </c>
      <c r="H7" s="17" t="s">
        <v>153</v>
      </c>
      <c r="I7" s="25" t="s">
        <v>154</v>
      </c>
      <c r="J7" s="16"/>
    </row>
    <row r="8" spans="6:10" ht="12.75">
      <c r="F8" s="92" t="s">
        <v>914</v>
      </c>
      <c r="G8" s="17" t="s">
        <v>155</v>
      </c>
      <c r="H8" s="17" t="s">
        <v>156</v>
      </c>
      <c r="I8" s="25" t="s">
        <v>157</v>
      </c>
      <c r="J8" s="22"/>
    </row>
    <row r="9" spans="6:10" ht="12.75">
      <c r="F9" s="92" t="s">
        <v>925</v>
      </c>
      <c r="G9" s="17" t="s">
        <v>158</v>
      </c>
      <c r="H9" s="17" t="s">
        <v>159</v>
      </c>
      <c r="I9" s="25" t="s">
        <v>154</v>
      </c>
      <c r="J9" s="22"/>
    </row>
    <row r="10" spans="5:10" ht="12.75">
      <c r="E10" s="92"/>
      <c r="H10" s="27"/>
      <c r="I10" s="22"/>
      <c r="J10" s="22"/>
    </row>
    <row r="11" spans="5:10" ht="12.75">
      <c r="E11" s="22"/>
      <c r="H11" s="27"/>
      <c r="I11" s="22"/>
      <c r="J11" s="22"/>
    </row>
    <row r="12" spans="5:10" ht="12.75">
      <c r="E12" s="22"/>
      <c r="I12" s="22"/>
      <c r="J12" s="22"/>
    </row>
    <row r="13" spans="5:10" ht="12.75">
      <c r="E13" s="22"/>
      <c r="I13" s="22"/>
      <c r="J13" s="22"/>
    </row>
    <row r="14" spans="5:10" ht="12.75">
      <c r="E14" s="22"/>
      <c r="F14" s="6"/>
      <c r="G14"/>
      <c r="H14"/>
      <c r="I14" s="22"/>
      <c r="J14" s="22"/>
    </row>
    <row r="15" spans="1:10" ht="12.75">
      <c r="A15" s="5" t="s">
        <v>7</v>
      </c>
      <c r="B15" s="6" t="s">
        <v>8</v>
      </c>
      <c r="C15" s="5" t="s">
        <v>9</v>
      </c>
      <c r="D15" s="5" t="s">
        <v>10</v>
      </c>
      <c r="E15" s="22"/>
      <c r="F15" s="38" t="s">
        <v>902</v>
      </c>
      <c r="G15" s="38" t="s">
        <v>9</v>
      </c>
      <c r="H15" s="5" t="s">
        <v>24</v>
      </c>
      <c r="I15" s="5" t="s">
        <v>539</v>
      </c>
      <c r="J15" s="91" t="s">
        <v>903</v>
      </c>
    </row>
    <row r="16" spans="1:10" ht="12.75">
      <c r="A16" s="7">
        <v>1</v>
      </c>
      <c r="B16" s="8" t="s">
        <v>92</v>
      </c>
      <c r="C16" s="9" t="s">
        <v>34</v>
      </c>
      <c r="D16" s="22">
        <v>8088</v>
      </c>
      <c r="E16" s="22"/>
      <c r="F16" s="16">
        <v>1</v>
      </c>
      <c r="G16" s="26" t="s">
        <v>23</v>
      </c>
      <c r="H16" s="18">
        <f>J16/I16/$C$5</f>
        <v>606.8333333333334</v>
      </c>
      <c r="I16" s="16">
        <f>COUNTIF($C$16:$D$150,G16)</f>
        <v>5</v>
      </c>
      <c r="J16" s="92">
        <f>SUMIF($C$16:$D$146,G16,$D$16:$D$146)</f>
        <v>36410</v>
      </c>
    </row>
    <row r="17" spans="1:10" ht="12.75">
      <c r="A17" s="10">
        <v>2</v>
      </c>
      <c r="B17" s="11" t="s">
        <v>102</v>
      </c>
      <c r="C17" s="12" t="s">
        <v>23</v>
      </c>
      <c r="D17" s="22">
        <v>7906</v>
      </c>
      <c r="E17" s="22"/>
      <c r="F17" s="16">
        <v>2</v>
      </c>
      <c r="G17" s="26" t="s">
        <v>30</v>
      </c>
      <c r="H17" s="18">
        <f aca="true" t="shared" si="0" ref="H17:H32">J17/I17/$C$5</f>
        <v>568.1041666666666</v>
      </c>
      <c r="I17" s="16">
        <f aca="true" t="shared" si="1" ref="I17:I32">COUNTIF($C$16:$D$150,G17)</f>
        <v>4</v>
      </c>
      <c r="J17" s="92">
        <f aca="true" t="shared" si="2" ref="J17:J32">SUMIF($C$16:$D$146,G17,$D$16:$D$146)</f>
        <v>27269</v>
      </c>
    </row>
    <row r="18" spans="1:10" ht="12.75">
      <c r="A18" s="13">
        <v>3</v>
      </c>
      <c r="B18" s="14" t="s">
        <v>58</v>
      </c>
      <c r="C18" s="15" t="s">
        <v>12</v>
      </c>
      <c r="D18" s="22">
        <v>7843</v>
      </c>
      <c r="E18" s="22"/>
      <c r="F18" s="16">
        <v>3</v>
      </c>
      <c r="G18" s="26" t="s">
        <v>18</v>
      </c>
      <c r="H18" s="18">
        <f t="shared" si="0"/>
        <v>549.875</v>
      </c>
      <c r="I18" s="16">
        <f t="shared" si="1"/>
        <v>4</v>
      </c>
      <c r="J18" s="92">
        <f t="shared" si="2"/>
        <v>26394</v>
      </c>
    </row>
    <row r="19" spans="1:10" ht="12.75">
      <c r="A19" s="16">
        <v>4</v>
      </c>
      <c r="B19" s="17" t="s">
        <v>85</v>
      </c>
      <c r="C19" s="26" t="s">
        <v>40</v>
      </c>
      <c r="D19" s="22">
        <v>7824</v>
      </c>
      <c r="E19" s="22"/>
      <c r="F19" s="16">
        <v>4</v>
      </c>
      <c r="G19" s="26" t="s">
        <v>12</v>
      </c>
      <c r="H19" s="18">
        <f t="shared" si="0"/>
        <v>521.4166666666666</v>
      </c>
      <c r="I19" s="16">
        <f t="shared" si="1"/>
        <v>3</v>
      </c>
      <c r="J19" s="92">
        <f t="shared" si="2"/>
        <v>18771</v>
      </c>
    </row>
    <row r="20" spans="1:10" ht="12.75">
      <c r="A20" s="16">
        <v>5</v>
      </c>
      <c r="B20" s="17" t="s">
        <v>160</v>
      </c>
      <c r="C20" s="26" t="s">
        <v>30</v>
      </c>
      <c r="D20" s="22">
        <v>7765</v>
      </c>
      <c r="E20" s="22"/>
      <c r="F20" s="16">
        <v>5</v>
      </c>
      <c r="G20" s="26" t="s">
        <v>16</v>
      </c>
      <c r="H20" s="18">
        <f t="shared" si="0"/>
        <v>516.25</v>
      </c>
      <c r="I20" s="16">
        <f t="shared" si="1"/>
        <v>4</v>
      </c>
      <c r="J20" s="92">
        <f t="shared" si="2"/>
        <v>24780</v>
      </c>
    </row>
    <row r="21" spans="1:10" ht="12.75">
      <c r="A21" s="16">
        <v>6</v>
      </c>
      <c r="B21" s="17" t="s">
        <v>76</v>
      </c>
      <c r="C21" s="26" t="s">
        <v>69</v>
      </c>
      <c r="D21" s="22">
        <v>7746</v>
      </c>
      <c r="E21" s="22"/>
      <c r="F21" s="16">
        <v>6</v>
      </c>
      <c r="G21" s="26" t="s">
        <v>69</v>
      </c>
      <c r="H21" s="18">
        <f t="shared" si="0"/>
        <v>514.2083333333334</v>
      </c>
      <c r="I21" s="16">
        <f t="shared" si="1"/>
        <v>4</v>
      </c>
      <c r="J21" s="92">
        <f t="shared" si="2"/>
        <v>24682</v>
      </c>
    </row>
    <row r="22" spans="1:10" ht="12.75">
      <c r="A22" s="16">
        <v>7</v>
      </c>
      <c r="B22" s="17" t="s">
        <v>113</v>
      </c>
      <c r="C22" s="26" t="s">
        <v>18</v>
      </c>
      <c r="D22" s="22">
        <v>7656</v>
      </c>
      <c r="E22" s="22"/>
      <c r="F22" s="16">
        <v>7</v>
      </c>
      <c r="G22" s="26" t="s">
        <v>27</v>
      </c>
      <c r="H22" s="18">
        <f t="shared" si="0"/>
        <v>503.3333333333333</v>
      </c>
      <c r="I22" s="16">
        <f t="shared" si="1"/>
        <v>1</v>
      </c>
      <c r="J22" s="92">
        <f t="shared" si="2"/>
        <v>6040</v>
      </c>
    </row>
    <row r="23" spans="1:10" ht="12.75">
      <c r="A23" s="16">
        <v>8</v>
      </c>
      <c r="B23" t="s">
        <v>66</v>
      </c>
      <c r="C23" s="16" t="s">
        <v>23</v>
      </c>
      <c r="D23" s="22">
        <v>7529</v>
      </c>
      <c r="E23" s="22"/>
      <c r="F23" s="16">
        <v>8</v>
      </c>
      <c r="G23" s="26" t="s">
        <v>20</v>
      </c>
      <c r="H23" s="18">
        <f t="shared" si="0"/>
        <v>490</v>
      </c>
      <c r="I23" s="16">
        <f t="shared" si="1"/>
        <v>4</v>
      </c>
      <c r="J23" s="92">
        <f t="shared" si="2"/>
        <v>23520</v>
      </c>
    </row>
    <row r="24" spans="1:10" ht="12.75">
      <c r="A24" s="16">
        <v>9</v>
      </c>
      <c r="B24" s="17" t="s">
        <v>45</v>
      </c>
      <c r="C24" s="26" t="s">
        <v>18</v>
      </c>
      <c r="D24" s="22">
        <v>7365</v>
      </c>
      <c r="E24" s="22"/>
      <c r="F24" s="16">
        <v>9</v>
      </c>
      <c r="G24" s="26" t="s">
        <v>34</v>
      </c>
      <c r="H24" s="18">
        <f t="shared" si="0"/>
        <v>488.8541666666667</v>
      </c>
      <c r="I24" s="16">
        <f t="shared" si="1"/>
        <v>4</v>
      </c>
      <c r="J24" s="92">
        <f t="shared" si="2"/>
        <v>23465</v>
      </c>
    </row>
    <row r="25" spans="1:10" ht="12.75">
      <c r="A25" s="16">
        <v>10</v>
      </c>
      <c r="B25" s="17" t="s">
        <v>48</v>
      </c>
      <c r="C25" s="26" t="s">
        <v>23</v>
      </c>
      <c r="D25" s="22">
        <v>7294</v>
      </c>
      <c r="E25" s="22"/>
      <c r="F25" s="16">
        <v>10</v>
      </c>
      <c r="G25" s="26" t="s">
        <v>40</v>
      </c>
      <c r="H25" s="18">
        <f t="shared" si="0"/>
        <v>449.0833333333333</v>
      </c>
      <c r="I25" s="16">
        <f t="shared" si="1"/>
        <v>4</v>
      </c>
      <c r="J25" s="92">
        <f t="shared" si="2"/>
        <v>21556</v>
      </c>
    </row>
    <row r="26" spans="1:10" ht="12.75">
      <c r="A26" s="16">
        <v>11</v>
      </c>
      <c r="B26" s="17" t="s">
        <v>125</v>
      </c>
      <c r="C26" s="26" t="s">
        <v>16</v>
      </c>
      <c r="D26" s="22">
        <v>7208</v>
      </c>
      <c r="E26" s="22"/>
      <c r="F26" s="16">
        <v>11</v>
      </c>
      <c r="G26" s="26" t="s">
        <v>64</v>
      </c>
      <c r="H26" s="18">
        <f t="shared" si="0"/>
        <v>413.7916666666667</v>
      </c>
      <c r="I26" s="16">
        <f t="shared" si="1"/>
        <v>2</v>
      </c>
      <c r="J26" s="92">
        <f t="shared" si="2"/>
        <v>9931</v>
      </c>
    </row>
    <row r="27" spans="1:10" ht="12.75">
      <c r="A27" s="16">
        <v>12</v>
      </c>
      <c r="B27" t="s">
        <v>161</v>
      </c>
      <c r="C27" s="16" t="s">
        <v>30</v>
      </c>
      <c r="D27" s="22">
        <v>7023</v>
      </c>
      <c r="E27" s="22"/>
      <c r="F27" s="16">
        <v>12</v>
      </c>
      <c r="G27" s="26" t="s">
        <v>78</v>
      </c>
      <c r="H27" s="18">
        <f t="shared" si="0"/>
        <v>404.9166666666667</v>
      </c>
      <c r="I27" s="16">
        <f t="shared" si="1"/>
        <v>4</v>
      </c>
      <c r="J27" s="92">
        <f t="shared" si="2"/>
        <v>19436</v>
      </c>
    </row>
    <row r="28" spans="1:10" ht="12.75">
      <c r="A28" s="16">
        <v>13</v>
      </c>
      <c r="B28" s="17" t="s">
        <v>17</v>
      </c>
      <c r="C28" s="26" t="s">
        <v>18</v>
      </c>
      <c r="D28" s="22">
        <v>7021</v>
      </c>
      <c r="E28" s="22"/>
      <c r="F28" s="16">
        <v>13</v>
      </c>
      <c r="G28" s="26" t="s">
        <v>38</v>
      </c>
      <c r="H28" s="18">
        <f t="shared" si="0"/>
        <v>399.6041666666667</v>
      </c>
      <c r="I28" s="16">
        <f t="shared" si="1"/>
        <v>4</v>
      </c>
      <c r="J28" s="92">
        <f t="shared" si="2"/>
        <v>19181</v>
      </c>
    </row>
    <row r="29" spans="1:10" ht="12.75">
      <c r="A29" s="16">
        <v>14</v>
      </c>
      <c r="B29" s="17" t="s">
        <v>162</v>
      </c>
      <c r="C29" s="26" t="s">
        <v>20</v>
      </c>
      <c r="D29" s="22">
        <v>6994</v>
      </c>
      <c r="E29" s="22"/>
      <c r="F29" s="16">
        <v>14</v>
      </c>
      <c r="G29" s="26" t="s">
        <v>36</v>
      </c>
      <c r="H29" s="18">
        <f t="shared" si="0"/>
        <v>389.25</v>
      </c>
      <c r="I29" s="16">
        <f t="shared" si="1"/>
        <v>1</v>
      </c>
      <c r="J29" s="92">
        <f t="shared" si="2"/>
        <v>4671</v>
      </c>
    </row>
    <row r="30" spans="1:10" ht="12.75">
      <c r="A30" s="16">
        <v>15</v>
      </c>
      <c r="B30" s="17" t="s">
        <v>163</v>
      </c>
      <c r="C30" s="26" t="s">
        <v>23</v>
      </c>
      <c r="D30" s="22">
        <v>6906</v>
      </c>
      <c r="E30" s="22"/>
      <c r="F30" s="16">
        <v>15</v>
      </c>
      <c r="G30" s="26" t="s">
        <v>122</v>
      </c>
      <c r="H30" s="18">
        <f t="shared" si="0"/>
        <v>384.0833333333333</v>
      </c>
      <c r="I30" s="16">
        <f t="shared" si="1"/>
        <v>2</v>
      </c>
      <c r="J30" s="92">
        <f t="shared" si="2"/>
        <v>9218</v>
      </c>
    </row>
    <row r="31" spans="1:10" ht="12.75">
      <c r="A31" s="16">
        <v>16</v>
      </c>
      <c r="B31" t="s">
        <v>968</v>
      </c>
      <c r="C31" s="26" t="s">
        <v>69</v>
      </c>
      <c r="D31" s="22">
        <v>6877</v>
      </c>
      <c r="E31" s="22"/>
      <c r="F31" s="16">
        <v>16</v>
      </c>
      <c r="G31" s="26" t="s">
        <v>14</v>
      </c>
      <c r="H31" s="18">
        <f t="shared" si="0"/>
        <v>356.375</v>
      </c>
      <c r="I31" s="16">
        <f t="shared" si="1"/>
        <v>2</v>
      </c>
      <c r="J31" s="92">
        <f t="shared" si="2"/>
        <v>8553</v>
      </c>
    </row>
    <row r="32" spans="1:10" ht="12.75">
      <c r="A32" s="16">
        <v>17</v>
      </c>
      <c r="B32" s="17" t="s">
        <v>164</v>
      </c>
      <c r="C32" s="26" t="s">
        <v>20</v>
      </c>
      <c r="D32" s="22">
        <v>6864</v>
      </c>
      <c r="E32" s="22"/>
      <c r="F32" s="16">
        <v>17</v>
      </c>
      <c r="G32" s="26" t="s">
        <v>62</v>
      </c>
      <c r="H32" s="18">
        <f t="shared" si="0"/>
        <v>291.75</v>
      </c>
      <c r="I32" s="16">
        <f t="shared" si="1"/>
        <v>1</v>
      </c>
      <c r="J32" s="92">
        <f t="shared" si="2"/>
        <v>3501</v>
      </c>
    </row>
    <row r="33" spans="1:10" ht="12.75">
      <c r="A33" s="16">
        <v>18</v>
      </c>
      <c r="B33" s="17" t="s">
        <v>59</v>
      </c>
      <c r="C33" s="26" t="s">
        <v>16</v>
      </c>
      <c r="D33" s="22">
        <v>6843</v>
      </c>
      <c r="E33" s="22"/>
      <c r="F33" s="22"/>
      <c r="G33" s="27"/>
      <c r="H33" s="27"/>
      <c r="I33" s="22"/>
      <c r="J33" s="22"/>
    </row>
    <row r="34" spans="1:10" ht="12.75">
      <c r="A34" s="16">
        <v>19</v>
      </c>
      <c r="B34" s="17" t="s">
        <v>165</v>
      </c>
      <c r="C34" s="26" t="s">
        <v>30</v>
      </c>
      <c r="D34" s="22">
        <v>6820</v>
      </c>
      <c r="E34" s="22"/>
      <c r="F34" s="22"/>
      <c r="G34" s="27"/>
      <c r="H34" s="27"/>
      <c r="I34" s="22"/>
      <c r="J34" s="22"/>
    </row>
    <row r="35" spans="1:10" ht="12.75">
      <c r="A35" s="16">
        <v>20</v>
      </c>
      <c r="B35" s="17" t="s">
        <v>104</v>
      </c>
      <c r="C35" s="26" t="s">
        <v>12</v>
      </c>
      <c r="D35" s="22">
        <v>6791</v>
      </c>
      <c r="E35" s="22"/>
      <c r="F35" s="22"/>
      <c r="G35" s="27"/>
      <c r="H35" s="27"/>
      <c r="I35" s="22"/>
      <c r="J35" s="22"/>
    </row>
    <row r="36" spans="1:10" ht="12.75">
      <c r="A36" s="16">
        <v>21</v>
      </c>
      <c r="B36" t="s">
        <v>112</v>
      </c>
      <c r="C36" s="16" t="s">
        <v>23</v>
      </c>
      <c r="D36" s="22">
        <v>6775</v>
      </c>
      <c r="E36" s="22"/>
      <c r="F36" s="22"/>
      <c r="G36" s="27"/>
      <c r="H36" s="27"/>
      <c r="I36" s="22"/>
      <c r="J36" s="22"/>
    </row>
    <row r="37" spans="1:10" ht="12.75">
      <c r="A37" s="16">
        <v>22</v>
      </c>
      <c r="B37" s="17" t="s">
        <v>166</v>
      </c>
      <c r="C37" s="26" t="s">
        <v>34</v>
      </c>
      <c r="D37" s="22">
        <v>6220</v>
      </c>
      <c r="E37" s="22"/>
      <c r="F37" s="22"/>
      <c r="G37" s="27"/>
      <c r="H37" s="27"/>
      <c r="I37" s="22"/>
      <c r="J37" s="22"/>
    </row>
    <row r="38" spans="1:10" ht="12.75">
      <c r="A38" s="16">
        <v>23</v>
      </c>
      <c r="B38" s="17" t="s">
        <v>128</v>
      </c>
      <c r="C38" s="26" t="s">
        <v>78</v>
      </c>
      <c r="D38" s="22">
        <v>6127</v>
      </c>
      <c r="E38" s="22"/>
      <c r="F38" s="22"/>
      <c r="G38" s="27"/>
      <c r="H38" s="27"/>
      <c r="I38" s="22"/>
      <c r="J38" s="22"/>
    </row>
    <row r="39" spans="1:10" ht="12.75">
      <c r="A39" s="16">
        <v>24</v>
      </c>
      <c r="B39" s="17" t="s">
        <v>167</v>
      </c>
      <c r="C39" s="26" t="s">
        <v>27</v>
      </c>
      <c r="D39" s="22">
        <v>6040</v>
      </c>
      <c r="E39" s="22"/>
      <c r="F39" s="22"/>
      <c r="G39" s="27"/>
      <c r="H39" s="27"/>
      <c r="I39" s="22"/>
      <c r="J39" s="22"/>
    </row>
    <row r="40" spans="1:10" ht="12.75">
      <c r="A40" s="16">
        <v>25</v>
      </c>
      <c r="B40" s="17" t="s">
        <v>168</v>
      </c>
      <c r="C40" s="26" t="s">
        <v>30</v>
      </c>
      <c r="D40" s="22">
        <v>5661</v>
      </c>
      <c r="E40" s="22"/>
      <c r="F40" s="22"/>
      <c r="G40" s="27"/>
      <c r="H40" s="27"/>
      <c r="I40" s="22"/>
      <c r="J40" s="22"/>
    </row>
    <row r="41" spans="1:10" ht="12.75">
      <c r="A41" s="16">
        <v>26</v>
      </c>
      <c r="B41" s="17" t="s">
        <v>169</v>
      </c>
      <c r="C41" s="26" t="s">
        <v>20</v>
      </c>
      <c r="D41" s="22">
        <v>5552</v>
      </c>
      <c r="E41" s="22"/>
      <c r="F41" s="22"/>
      <c r="G41" s="27"/>
      <c r="H41" s="27"/>
      <c r="I41" s="22"/>
      <c r="J41" s="22"/>
    </row>
    <row r="42" spans="1:10" ht="12.75">
      <c r="A42" s="16">
        <v>27</v>
      </c>
      <c r="B42" s="17" t="s">
        <v>745</v>
      </c>
      <c r="C42" s="26" t="s">
        <v>16</v>
      </c>
      <c r="D42" s="22">
        <v>5525</v>
      </c>
      <c r="E42" s="22"/>
      <c r="F42" s="22"/>
      <c r="G42" s="27"/>
      <c r="H42" s="27"/>
      <c r="I42" s="22"/>
      <c r="J42" s="22"/>
    </row>
    <row r="43" spans="1:10" ht="12.75">
      <c r="A43" s="16">
        <v>28</v>
      </c>
      <c r="B43" s="17" t="s">
        <v>170</v>
      </c>
      <c r="C43" s="26" t="s">
        <v>122</v>
      </c>
      <c r="D43" s="22">
        <v>5415</v>
      </c>
      <c r="E43" s="22"/>
      <c r="F43" s="22"/>
      <c r="G43" s="27"/>
      <c r="H43" s="27"/>
      <c r="I43" s="22"/>
      <c r="J43" s="22"/>
    </row>
    <row r="44" spans="1:10" ht="12.75">
      <c r="A44" s="16">
        <v>29</v>
      </c>
      <c r="B44" s="17" t="s">
        <v>118</v>
      </c>
      <c r="C44" s="26" t="s">
        <v>38</v>
      </c>
      <c r="D44" s="22">
        <v>5403</v>
      </c>
      <c r="E44" s="22"/>
      <c r="F44" s="22"/>
      <c r="G44" s="27"/>
      <c r="H44" s="27"/>
      <c r="I44" s="22"/>
      <c r="J44" s="22"/>
    </row>
    <row r="45" spans="1:10" ht="12.75">
      <c r="A45" s="16">
        <v>30</v>
      </c>
      <c r="B45" s="17" t="s">
        <v>131</v>
      </c>
      <c r="C45" s="26" t="s">
        <v>40</v>
      </c>
      <c r="D45" s="22">
        <v>5226</v>
      </c>
      <c r="E45" s="22"/>
      <c r="F45" s="22"/>
      <c r="G45" s="27"/>
      <c r="H45" s="27"/>
      <c r="I45" s="22"/>
      <c r="J45" s="22"/>
    </row>
    <row r="46" spans="1:10" ht="12.75">
      <c r="A46" s="16">
        <v>31</v>
      </c>
      <c r="B46" s="17" t="s">
        <v>171</v>
      </c>
      <c r="C46" s="26" t="s">
        <v>16</v>
      </c>
      <c r="D46" s="22">
        <v>5204</v>
      </c>
      <c r="E46" s="22"/>
      <c r="F46" s="22"/>
      <c r="G46" s="27"/>
      <c r="H46" s="27"/>
      <c r="I46" s="22"/>
      <c r="J46" s="22"/>
    </row>
    <row r="47" spans="1:10" ht="12.75">
      <c r="A47" s="16">
        <v>31</v>
      </c>
      <c r="B47" s="17" t="s">
        <v>100</v>
      </c>
      <c r="C47" s="26" t="s">
        <v>64</v>
      </c>
      <c r="D47" s="22">
        <v>5204</v>
      </c>
      <c r="E47" s="22"/>
      <c r="F47" s="22"/>
      <c r="G47" s="27"/>
      <c r="H47" s="27"/>
      <c r="I47" s="22"/>
      <c r="J47" s="22"/>
    </row>
    <row r="48" spans="1:10" ht="12.75">
      <c r="A48" s="16">
        <v>33</v>
      </c>
      <c r="B48" s="17" t="s">
        <v>172</v>
      </c>
      <c r="C48" s="26" t="s">
        <v>69</v>
      </c>
      <c r="D48" s="22">
        <v>5130</v>
      </c>
      <c r="E48" s="22"/>
      <c r="F48" s="22"/>
      <c r="G48" s="27"/>
      <c r="H48" s="27"/>
      <c r="I48" s="22"/>
      <c r="J48" s="22"/>
    </row>
    <row r="49" spans="1:10" ht="12.75">
      <c r="A49" s="16">
        <v>34</v>
      </c>
      <c r="B49" s="17" t="s">
        <v>173</v>
      </c>
      <c r="C49" s="26" t="s">
        <v>38</v>
      </c>
      <c r="D49" s="22">
        <v>5079</v>
      </c>
      <c r="E49" s="22"/>
      <c r="F49" s="22"/>
      <c r="G49" s="27"/>
      <c r="H49" s="27"/>
      <c r="I49" s="22"/>
      <c r="J49" s="22"/>
    </row>
    <row r="50" spans="1:10" ht="12.75">
      <c r="A50" s="16">
        <v>35</v>
      </c>
      <c r="B50" s="17" t="s">
        <v>126</v>
      </c>
      <c r="C50" s="26" t="s">
        <v>14</v>
      </c>
      <c r="D50" s="22">
        <v>4971</v>
      </c>
      <c r="E50" s="22"/>
      <c r="F50" s="22"/>
      <c r="G50" s="27"/>
      <c r="I50" s="22"/>
      <c r="J50" s="22"/>
    </row>
    <row r="51" spans="1:10" ht="12.75">
      <c r="A51" s="16">
        <v>36</v>
      </c>
      <c r="B51" s="17" t="s">
        <v>174</v>
      </c>
      <c r="C51" s="26" t="s">
        <v>69</v>
      </c>
      <c r="D51" s="22">
        <v>4929</v>
      </c>
      <c r="E51" s="22"/>
      <c r="F51" s="22"/>
      <c r="G51" s="22"/>
      <c r="J51" s="22"/>
    </row>
    <row r="52" spans="1:10" ht="12.75">
      <c r="A52" s="16">
        <v>37</v>
      </c>
      <c r="B52" s="17" t="s">
        <v>175</v>
      </c>
      <c r="C52" s="26" t="s">
        <v>34</v>
      </c>
      <c r="D52" s="22">
        <v>4882</v>
      </c>
      <c r="E52" s="22"/>
      <c r="F52" s="22"/>
      <c r="G52" s="22"/>
      <c r="J52" s="22"/>
    </row>
    <row r="53" spans="1:10" ht="12.75">
      <c r="A53" s="16">
        <v>38</v>
      </c>
      <c r="B53" s="17" t="s">
        <v>107</v>
      </c>
      <c r="C53" s="26" t="s">
        <v>78</v>
      </c>
      <c r="D53" s="22">
        <v>4866</v>
      </c>
      <c r="E53" s="22"/>
      <c r="F53" s="22"/>
      <c r="G53" s="22"/>
      <c r="J53" s="22"/>
    </row>
    <row r="54" spans="1:10" ht="12.75">
      <c r="A54" s="16">
        <v>39</v>
      </c>
      <c r="B54" s="17" t="s">
        <v>127</v>
      </c>
      <c r="C54" s="26" t="s">
        <v>64</v>
      </c>
      <c r="D54" s="22">
        <v>4727</v>
      </c>
      <c r="E54" s="22"/>
      <c r="F54" s="22"/>
      <c r="G54" s="27"/>
      <c r="H54" s="27"/>
      <c r="I54" s="22"/>
      <c r="J54" s="22"/>
    </row>
    <row r="55" spans="1:10" ht="12.75">
      <c r="A55" s="16">
        <v>40</v>
      </c>
      <c r="B55" s="17" t="s">
        <v>176</v>
      </c>
      <c r="C55" s="26" t="s">
        <v>36</v>
      </c>
      <c r="D55" s="22">
        <v>4671</v>
      </c>
      <c r="E55" s="22"/>
      <c r="F55" s="22"/>
      <c r="G55" s="27"/>
      <c r="H55" s="27"/>
      <c r="I55" s="22"/>
      <c r="J55" s="22"/>
    </row>
    <row r="56" spans="1:10" ht="12.75">
      <c r="A56" s="16">
        <v>41</v>
      </c>
      <c r="B56" s="17" t="s">
        <v>94</v>
      </c>
      <c r="C56" s="26" t="s">
        <v>78</v>
      </c>
      <c r="D56" s="22">
        <v>4495</v>
      </c>
      <c r="E56" s="22"/>
      <c r="F56" s="22"/>
      <c r="G56" s="27"/>
      <c r="H56" s="27"/>
      <c r="I56" s="22"/>
      <c r="J56" s="22"/>
    </row>
    <row r="57" spans="1:10" ht="12.75">
      <c r="A57" s="16">
        <v>42</v>
      </c>
      <c r="B57" s="17" t="s">
        <v>177</v>
      </c>
      <c r="C57" s="26" t="s">
        <v>38</v>
      </c>
      <c r="D57" s="27">
        <v>4452</v>
      </c>
      <c r="E57" s="22"/>
      <c r="F57" s="22"/>
      <c r="G57" s="27"/>
      <c r="H57" s="27"/>
      <c r="I57" s="22"/>
      <c r="J57" s="22"/>
    </row>
    <row r="58" spans="1:10" ht="12.75">
      <c r="A58" s="16">
        <v>43</v>
      </c>
      <c r="B58" s="17" t="s">
        <v>178</v>
      </c>
      <c r="C58" s="26" t="s">
        <v>40</v>
      </c>
      <c r="D58" s="22">
        <v>4432</v>
      </c>
      <c r="E58" s="22"/>
      <c r="F58" s="22"/>
      <c r="G58" s="27"/>
      <c r="H58" s="27"/>
      <c r="I58" s="22"/>
      <c r="J58" s="22"/>
    </row>
    <row r="59" spans="1:10" ht="12.75">
      <c r="A59" s="16">
        <v>44</v>
      </c>
      <c r="B59" s="17" t="s">
        <v>179</v>
      </c>
      <c r="C59" s="26" t="s">
        <v>18</v>
      </c>
      <c r="D59" s="22">
        <v>4352</v>
      </c>
      <c r="E59" s="22"/>
      <c r="F59" s="22"/>
      <c r="G59" s="27"/>
      <c r="H59" s="27"/>
      <c r="I59" s="22"/>
      <c r="J59" s="22"/>
    </row>
    <row r="60" spans="1:10" ht="12.75">
      <c r="A60" s="16">
        <v>45</v>
      </c>
      <c r="B60" s="17" t="s">
        <v>180</v>
      </c>
      <c r="C60" s="26" t="s">
        <v>34</v>
      </c>
      <c r="D60" s="22">
        <v>4275</v>
      </c>
      <c r="E60" s="22"/>
      <c r="F60" s="22"/>
      <c r="G60" s="27"/>
      <c r="H60" s="27"/>
      <c r="I60" s="22"/>
      <c r="J60" s="22"/>
    </row>
    <row r="61" spans="1:10" ht="12.75">
      <c r="A61" s="16">
        <v>46</v>
      </c>
      <c r="B61" s="17" t="s">
        <v>181</v>
      </c>
      <c r="C61" s="26" t="s">
        <v>38</v>
      </c>
      <c r="D61" s="22">
        <v>4247</v>
      </c>
      <c r="E61" s="22"/>
      <c r="F61" s="22"/>
      <c r="G61" s="27"/>
      <c r="H61" s="27"/>
      <c r="I61" s="22"/>
      <c r="J61" s="22"/>
    </row>
    <row r="62" spans="1:10" ht="12.75">
      <c r="A62" s="16">
        <v>47</v>
      </c>
      <c r="B62" s="17" t="s">
        <v>182</v>
      </c>
      <c r="C62" s="26" t="s">
        <v>12</v>
      </c>
      <c r="D62" s="22">
        <v>4137</v>
      </c>
      <c r="E62" s="22"/>
      <c r="F62" s="22"/>
      <c r="G62" s="27"/>
      <c r="H62" s="27"/>
      <c r="I62" s="22"/>
      <c r="J62" s="22"/>
    </row>
    <row r="63" spans="1:10" ht="12.75">
      <c r="A63" s="16">
        <v>48</v>
      </c>
      <c r="B63" s="17" t="s">
        <v>183</v>
      </c>
      <c r="C63" s="26" t="s">
        <v>20</v>
      </c>
      <c r="D63" s="22">
        <v>4110</v>
      </c>
      <c r="E63" s="22"/>
      <c r="F63" s="22"/>
      <c r="G63" s="27"/>
      <c r="H63" s="27"/>
      <c r="I63" s="22"/>
      <c r="J63" s="22"/>
    </row>
    <row r="64" spans="1:10" ht="12.75">
      <c r="A64" s="16">
        <v>49</v>
      </c>
      <c r="B64" s="17" t="s">
        <v>184</v>
      </c>
      <c r="C64" s="26" t="s">
        <v>40</v>
      </c>
      <c r="D64" s="22">
        <v>4074</v>
      </c>
      <c r="E64" s="22"/>
      <c r="F64" s="22"/>
      <c r="G64" s="27"/>
      <c r="H64" s="27"/>
      <c r="I64" s="22"/>
      <c r="J64" s="22"/>
    </row>
    <row r="65" spans="1:10" ht="12.75">
      <c r="A65" s="16">
        <v>50</v>
      </c>
      <c r="B65" s="17" t="s">
        <v>96</v>
      </c>
      <c r="C65" s="26" t="s">
        <v>78</v>
      </c>
      <c r="D65" s="22">
        <v>3948</v>
      </c>
      <c r="E65" s="22"/>
      <c r="F65" s="22"/>
      <c r="G65" s="27"/>
      <c r="H65" s="27"/>
      <c r="I65" s="22"/>
      <c r="J65" s="22"/>
    </row>
    <row r="66" spans="1:10" ht="12.75">
      <c r="A66" s="16">
        <v>51</v>
      </c>
      <c r="B66" s="23" t="s">
        <v>185</v>
      </c>
      <c r="C66" s="26" t="s">
        <v>122</v>
      </c>
      <c r="D66" s="22">
        <v>3803</v>
      </c>
      <c r="E66" s="22"/>
      <c r="F66" s="22"/>
      <c r="G66" s="27"/>
      <c r="H66" s="27"/>
      <c r="I66" s="22"/>
      <c r="J66" s="22"/>
    </row>
    <row r="67" spans="1:10" ht="12.75">
      <c r="A67" s="16">
        <v>52</v>
      </c>
      <c r="B67" s="17" t="s">
        <v>186</v>
      </c>
      <c r="C67" s="26" t="s">
        <v>14</v>
      </c>
      <c r="D67" s="22">
        <v>3582</v>
      </c>
      <c r="E67" s="22"/>
      <c r="F67" s="22"/>
      <c r="G67" s="27"/>
      <c r="H67" s="27"/>
      <c r="I67" s="22"/>
      <c r="J67" s="22"/>
    </row>
    <row r="68" spans="1:10" ht="12.75">
      <c r="A68" s="16">
        <v>53</v>
      </c>
      <c r="B68" s="17" t="s">
        <v>187</v>
      </c>
      <c r="C68" s="26" t="s">
        <v>62</v>
      </c>
      <c r="D68" s="22">
        <v>3501</v>
      </c>
      <c r="E68" s="22"/>
      <c r="F68" s="22"/>
      <c r="G68" s="27"/>
      <c r="H68" s="27"/>
      <c r="I68" s="22"/>
      <c r="J68" s="22"/>
    </row>
    <row r="69" spans="1:10" ht="12.75">
      <c r="A69" s="16"/>
      <c r="B69" s="17"/>
      <c r="C69" s="26"/>
      <c r="E69" s="22"/>
      <c r="F69" s="22"/>
      <c r="G69" s="27"/>
      <c r="H69" s="27"/>
      <c r="I69" s="22"/>
      <c r="J69" s="22"/>
    </row>
    <row r="70" spans="1:10" ht="12.75">
      <c r="A70" s="16"/>
      <c r="B70" s="17"/>
      <c r="C70" s="26"/>
      <c r="E70" s="22"/>
      <c r="F70" s="22"/>
      <c r="G70" s="27"/>
      <c r="H70" s="27"/>
      <c r="I70" s="22"/>
      <c r="J70" s="22"/>
    </row>
    <row r="71" spans="1:10" ht="12.75">
      <c r="A71" s="16"/>
      <c r="B71" s="17"/>
      <c r="C71" s="26"/>
      <c r="E71" s="22"/>
      <c r="F71" s="22"/>
      <c r="G71" s="27"/>
      <c r="H71" s="27"/>
      <c r="I71" s="22"/>
      <c r="J71" s="22"/>
    </row>
    <row r="72" spans="1:10" ht="12.75">
      <c r="A72" s="16"/>
      <c r="B72" s="17"/>
      <c r="C72" s="26"/>
      <c r="E72" s="22"/>
      <c r="F72" s="22"/>
      <c r="G72" s="27"/>
      <c r="H72" s="27"/>
      <c r="I72" s="22"/>
      <c r="J72" s="22"/>
    </row>
    <row r="73" spans="1:10" ht="12.75">
      <c r="A73" s="16"/>
      <c r="B73" s="17"/>
      <c r="C73" s="26"/>
      <c r="E73" s="22"/>
      <c r="F73" s="22"/>
      <c r="G73" s="27"/>
      <c r="H73" s="27"/>
      <c r="I73" s="22"/>
      <c r="J73" s="22"/>
    </row>
    <row r="74" spans="1:10" ht="12.75">
      <c r="A74" s="16"/>
      <c r="B74" s="17"/>
      <c r="C74" s="26"/>
      <c r="E74" s="22"/>
      <c r="F74" s="22"/>
      <c r="G74" s="27"/>
      <c r="H74" s="27"/>
      <c r="I74" s="22"/>
      <c r="J74" s="22"/>
    </row>
    <row r="75" spans="1:10" ht="12.75">
      <c r="A75" s="16"/>
      <c r="B75" s="17"/>
      <c r="C75" s="26"/>
      <c r="E75" s="22"/>
      <c r="F75" s="22"/>
      <c r="G75" s="27"/>
      <c r="H75" s="27"/>
      <c r="I75" s="22"/>
      <c r="J75" s="22"/>
    </row>
    <row r="76" spans="1:10" ht="12.75">
      <c r="A76" s="16"/>
      <c r="B76" s="17"/>
      <c r="C76" s="26"/>
      <c r="E76" s="22"/>
      <c r="F76" s="22"/>
      <c r="G76" s="27"/>
      <c r="H76" s="27"/>
      <c r="I76" s="22"/>
      <c r="J76" s="22"/>
    </row>
    <row r="77" spans="1:10" ht="12.75">
      <c r="A77" s="16"/>
      <c r="B77" s="17"/>
      <c r="C77" s="26"/>
      <c r="E77" s="22"/>
      <c r="F77" s="22"/>
      <c r="G77" s="27"/>
      <c r="H77" s="27"/>
      <c r="I77" s="22"/>
      <c r="J77" s="22"/>
    </row>
    <row r="78" spans="1:3" ht="12.75">
      <c r="A78" s="16"/>
      <c r="B78" s="17"/>
      <c r="C78" s="26"/>
    </row>
    <row r="79" spans="1:3" ht="12.75">
      <c r="A79" s="16"/>
      <c r="B79" s="17"/>
      <c r="C79" s="26"/>
    </row>
    <row r="80" spans="1:3" ht="12.75">
      <c r="A80" s="16"/>
      <c r="B80" s="17"/>
      <c r="C80" s="26"/>
    </row>
    <row r="81" spans="1:3" ht="12.75">
      <c r="A81" s="16"/>
      <c r="B81" s="17"/>
      <c r="C81" s="26"/>
    </row>
    <row r="82" spans="1:3" ht="12.75">
      <c r="A82" s="16"/>
      <c r="B82" s="17"/>
      <c r="C82" s="26"/>
    </row>
    <row r="83" spans="1:3" ht="12.75">
      <c r="A83" s="16"/>
      <c r="B83" s="17"/>
      <c r="C83" s="26"/>
    </row>
    <row r="84" spans="1:3" ht="12.75">
      <c r="A84" s="16"/>
      <c r="B84" s="17"/>
      <c r="C84" s="26"/>
    </row>
    <row r="85" spans="1:3" ht="12.75">
      <c r="A85" s="16"/>
      <c r="B85" s="17"/>
      <c r="C85" s="26"/>
    </row>
    <row r="86" spans="1:3" ht="12.75">
      <c r="A86" s="16"/>
      <c r="B86" s="17"/>
      <c r="C86" s="26"/>
    </row>
    <row r="87" spans="1:3" ht="12.75">
      <c r="A87" s="16"/>
      <c r="B87" s="17"/>
      <c r="C87" s="26"/>
    </row>
    <row r="88" spans="1:3" ht="12.75">
      <c r="A88" s="16"/>
      <c r="B88" s="17"/>
      <c r="C88" s="26"/>
    </row>
    <row r="89" spans="1:3" ht="12.75">
      <c r="A89" s="16"/>
      <c r="B89" s="17"/>
      <c r="C89" s="26"/>
    </row>
  </sheetData>
  <sheetProtection selectLockedCells="1" selectUnlockedCells="1"/>
  <printOptions/>
  <pageMargins left="0.7479166666666667" right="0.7479166666666667" top="0.7" bottom="0.3902777777777778" header="0.5118055555555555" footer="0.5118055555555555"/>
  <pageSetup fitToHeight="1" fitToWidth="1"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8.7109375" style="0" customWidth="1"/>
    <col min="3" max="3" width="5.421875" style="16" bestFit="1" customWidth="1"/>
    <col min="4" max="4" width="8.7109375" style="22" customWidth="1"/>
    <col min="5" max="6" width="8.7109375" style="0" customWidth="1"/>
    <col min="7" max="7" width="6.7109375" style="0" bestFit="1" customWidth="1"/>
    <col min="8" max="8" width="8.7109375" style="0" customWidth="1"/>
  </cols>
  <sheetData>
    <row r="1" ht="21" customHeight="1">
      <c r="A1" s="6" t="s">
        <v>188</v>
      </c>
    </row>
    <row r="2" spans="1:9" ht="12.75" customHeight="1">
      <c r="A2" s="6" t="s">
        <v>189</v>
      </c>
      <c r="F2" s="92" t="s">
        <v>905</v>
      </c>
      <c r="G2" s="17" t="s">
        <v>190</v>
      </c>
      <c r="H2" s="17" t="s">
        <v>2</v>
      </c>
      <c r="I2" s="25" t="s">
        <v>38</v>
      </c>
    </row>
    <row r="3" spans="3:9" ht="12.75">
      <c r="C3" s="25"/>
      <c r="F3" s="92" t="s">
        <v>906</v>
      </c>
      <c r="G3" s="17" t="s">
        <v>191</v>
      </c>
      <c r="H3" s="17" t="s">
        <v>141</v>
      </c>
      <c r="I3" s="25" t="s">
        <v>192</v>
      </c>
    </row>
    <row r="4" spans="1:9" ht="12.75">
      <c r="A4" t="s">
        <v>111</v>
      </c>
      <c r="C4" s="26">
        <v>60</v>
      </c>
      <c r="D4" s="16" t="s">
        <v>907</v>
      </c>
      <c r="F4" s="92" t="s">
        <v>910</v>
      </c>
      <c r="G4" s="17" t="s">
        <v>193</v>
      </c>
      <c r="H4" s="17" t="s">
        <v>144</v>
      </c>
      <c r="I4" s="25" t="s">
        <v>151</v>
      </c>
    </row>
    <row r="5" spans="3:9" ht="12.75">
      <c r="C5" s="16">
        <v>9</v>
      </c>
      <c r="D5" s="16" t="s">
        <v>908</v>
      </c>
      <c r="F5" s="92" t="s">
        <v>911</v>
      </c>
      <c r="G5" s="17" t="s">
        <v>194</v>
      </c>
      <c r="H5" s="17" t="s">
        <v>147</v>
      </c>
      <c r="I5" s="25" t="s">
        <v>151</v>
      </c>
    </row>
    <row r="6" spans="3:9" ht="12.75">
      <c r="C6" s="16">
        <v>7</v>
      </c>
      <c r="D6" s="22" t="s">
        <v>909</v>
      </c>
      <c r="F6" s="92" t="s">
        <v>912</v>
      </c>
      <c r="G6" s="17" t="s">
        <v>195</v>
      </c>
      <c r="H6" s="17" t="s">
        <v>196</v>
      </c>
      <c r="I6" s="25" t="s">
        <v>197</v>
      </c>
    </row>
    <row r="7" spans="3:9" ht="12.75">
      <c r="C7" s="16">
        <v>18</v>
      </c>
      <c r="D7" s="16" t="s">
        <v>976</v>
      </c>
      <c r="F7" s="92" t="s">
        <v>913</v>
      </c>
      <c r="G7" s="17" t="s">
        <v>198</v>
      </c>
      <c r="H7" s="17" t="s">
        <v>199</v>
      </c>
      <c r="I7" s="25" t="s">
        <v>139</v>
      </c>
    </row>
    <row r="8" spans="6:9" ht="12.75">
      <c r="F8" s="92" t="s">
        <v>914</v>
      </c>
      <c r="G8" s="17" t="s">
        <v>200</v>
      </c>
      <c r="H8" s="17" t="s">
        <v>201</v>
      </c>
      <c r="I8" s="25" t="s">
        <v>38</v>
      </c>
    </row>
    <row r="9" spans="5:7" ht="12.75">
      <c r="E9" s="92"/>
      <c r="G9" s="17"/>
    </row>
    <row r="10" ht="12.75">
      <c r="E10" s="92"/>
    </row>
    <row r="14" ht="12.75">
      <c r="F14" s="6"/>
    </row>
    <row r="15" spans="1:10" ht="12.75">
      <c r="A15" s="5" t="s">
        <v>7</v>
      </c>
      <c r="B15" s="6" t="s">
        <v>8</v>
      </c>
      <c r="C15" s="5" t="s">
        <v>9</v>
      </c>
      <c r="D15" s="5" t="s">
        <v>10</v>
      </c>
      <c r="F15" s="38" t="s">
        <v>902</v>
      </c>
      <c r="G15" s="38" t="s">
        <v>9</v>
      </c>
      <c r="H15" s="5" t="s">
        <v>24</v>
      </c>
      <c r="I15" s="5" t="s">
        <v>539</v>
      </c>
      <c r="J15" s="91" t="s">
        <v>903</v>
      </c>
    </row>
    <row r="16" spans="1:10" ht="12.75">
      <c r="A16" s="7">
        <v>1</v>
      </c>
      <c r="B16" s="8" t="s">
        <v>90</v>
      </c>
      <c r="C16" s="9" t="s">
        <v>23</v>
      </c>
      <c r="D16" s="22">
        <v>7751</v>
      </c>
      <c r="F16" s="16">
        <v>1</v>
      </c>
      <c r="G16" s="16" t="s">
        <v>30</v>
      </c>
      <c r="H16" s="18">
        <f>J16/I16/$C$5</f>
        <v>705.9722222222222</v>
      </c>
      <c r="I16" s="16">
        <f>COUNTIF($C$16:$D$150,G16)</f>
        <v>4</v>
      </c>
      <c r="J16" s="92">
        <f>SUMIF($C$16:$D$146,G16,$D$16:$D$146)</f>
        <v>25415</v>
      </c>
    </row>
    <row r="17" spans="1:10" ht="12.75">
      <c r="A17" s="10">
        <v>2</v>
      </c>
      <c r="B17" s="11" t="s">
        <v>58</v>
      </c>
      <c r="C17" s="12" t="s">
        <v>12</v>
      </c>
      <c r="D17" s="22">
        <v>7288</v>
      </c>
      <c r="F17" s="16">
        <v>2</v>
      </c>
      <c r="G17" s="16" t="s">
        <v>23</v>
      </c>
      <c r="H17" s="18">
        <f aca="true" t="shared" si="0" ref="H17:H33">J17/I17/$C$5</f>
        <v>651.6388888888889</v>
      </c>
      <c r="I17" s="16">
        <f aca="true" t="shared" si="1" ref="I17:I33">COUNTIF($C$16:$D$150,G17)</f>
        <v>4</v>
      </c>
      <c r="J17" s="92">
        <f aca="true" t="shared" si="2" ref="J17:J33">SUMIF($C$16:$D$146,G17,$D$16:$D$146)</f>
        <v>23459</v>
      </c>
    </row>
    <row r="18" spans="1:10" ht="12.75">
      <c r="A18" s="13">
        <v>3</v>
      </c>
      <c r="B18" s="14" t="s">
        <v>161</v>
      </c>
      <c r="C18" s="15" t="s">
        <v>30</v>
      </c>
      <c r="D18" s="22">
        <v>7003</v>
      </c>
      <c r="F18" s="16">
        <v>3</v>
      </c>
      <c r="G18" s="16" t="s">
        <v>12</v>
      </c>
      <c r="H18" s="18">
        <f t="shared" si="0"/>
        <v>624.7407407407408</v>
      </c>
      <c r="I18" s="16">
        <f t="shared" si="1"/>
        <v>3</v>
      </c>
      <c r="J18" s="92">
        <f t="shared" si="2"/>
        <v>16868</v>
      </c>
    </row>
    <row r="19" spans="1:10" ht="12.75">
      <c r="A19" s="16">
        <v>4</v>
      </c>
      <c r="B19" s="17" t="s">
        <v>76</v>
      </c>
      <c r="C19" s="16" t="s">
        <v>69</v>
      </c>
      <c r="D19" s="22">
        <v>6702</v>
      </c>
      <c r="F19" s="16">
        <v>4</v>
      </c>
      <c r="G19" s="16" t="s">
        <v>20</v>
      </c>
      <c r="H19" s="18">
        <f t="shared" si="0"/>
        <v>616.3333333333334</v>
      </c>
      <c r="I19" s="16">
        <f t="shared" si="1"/>
        <v>4</v>
      </c>
      <c r="J19" s="92">
        <f t="shared" si="2"/>
        <v>22188</v>
      </c>
    </row>
    <row r="20" spans="1:10" ht="12.75">
      <c r="A20" s="16">
        <v>5</v>
      </c>
      <c r="B20" t="s">
        <v>85</v>
      </c>
      <c r="C20" s="16" t="s">
        <v>40</v>
      </c>
      <c r="D20" s="22">
        <v>6317</v>
      </c>
      <c r="F20" s="16">
        <v>5</v>
      </c>
      <c r="G20" s="16" t="s">
        <v>69</v>
      </c>
      <c r="H20" s="18">
        <f t="shared" si="0"/>
        <v>588.25</v>
      </c>
      <c r="I20" s="16">
        <f t="shared" si="1"/>
        <v>4</v>
      </c>
      <c r="J20" s="92">
        <f t="shared" si="2"/>
        <v>21177</v>
      </c>
    </row>
    <row r="21" spans="1:10" ht="12.75">
      <c r="A21" s="16">
        <v>6</v>
      </c>
      <c r="B21" s="17" t="s">
        <v>102</v>
      </c>
      <c r="C21" s="16" t="s">
        <v>23</v>
      </c>
      <c r="D21" s="22">
        <v>6291</v>
      </c>
      <c r="F21" s="16">
        <v>6</v>
      </c>
      <c r="G21" s="16" t="s">
        <v>64</v>
      </c>
      <c r="H21" s="18">
        <f t="shared" si="0"/>
        <v>574.2222222222222</v>
      </c>
      <c r="I21" s="16">
        <f t="shared" si="1"/>
        <v>1</v>
      </c>
      <c r="J21" s="92">
        <f t="shared" si="2"/>
        <v>5168</v>
      </c>
    </row>
    <row r="22" spans="1:10" ht="12.75">
      <c r="A22" s="16">
        <v>7</v>
      </c>
      <c r="B22" t="s">
        <v>124</v>
      </c>
      <c r="C22" s="16" t="s">
        <v>30</v>
      </c>
      <c r="D22" s="22">
        <v>6209</v>
      </c>
      <c r="F22" s="16">
        <v>7</v>
      </c>
      <c r="G22" s="16" t="s">
        <v>16</v>
      </c>
      <c r="H22" s="18">
        <f t="shared" si="0"/>
        <v>532.6944444444445</v>
      </c>
      <c r="I22" s="16">
        <f t="shared" si="1"/>
        <v>4</v>
      </c>
      <c r="J22" s="92">
        <f t="shared" si="2"/>
        <v>19177</v>
      </c>
    </row>
    <row r="23" spans="1:10" ht="12.75">
      <c r="A23" s="16">
        <v>8</v>
      </c>
      <c r="B23" s="17" t="s">
        <v>116</v>
      </c>
      <c r="C23" s="16" t="s">
        <v>30</v>
      </c>
      <c r="D23" s="22">
        <v>6168</v>
      </c>
      <c r="F23" s="16">
        <v>8</v>
      </c>
      <c r="G23" s="16" t="s">
        <v>38</v>
      </c>
      <c r="H23" s="18">
        <f t="shared" si="0"/>
        <v>526.6944444444445</v>
      </c>
      <c r="I23" s="16">
        <f t="shared" si="1"/>
        <v>4</v>
      </c>
      <c r="J23" s="92">
        <f t="shared" si="2"/>
        <v>18961</v>
      </c>
    </row>
    <row r="24" spans="1:10" ht="12.75">
      <c r="A24" s="16">
        <v>9</v>
      </c>
      <c r="B24" t="s">
        <v>202</v>
      </c>
      <c r="C24" s="16" t="s">
        <v>30</v>
      </c>
      <c r="D24" s="22">
        <v>6035</v>
      </c>
      <c r="F24" s="16">
        <v>9</v>
      </c>
      <c r="G24" s="16" t="s">
        <v>122</v>
      </c>
      <c r="H24" s="18">
        <f t="shared" si="0"/>
        <v>525.8888888888889</v>
      </c>
      <c r="I24" s="16">
        <f t="shared" si="1"/>
        <v>4</v>
      </c>
      <c r="J24" s="92">
        <f t="shared" si="2"/>
        <v>18932</v>
      </c>
    </row>
    <row r="25" spans="1:10" ht="12.75">
      <c r="A25" s="16">
        <v>10</v>
      </c>
      <c r="B25" t="s">
        <v>203</v>
      </c>
      <c r="C25" s="16" t="s">
        <v>12</v>
      </c>
      <c r="D25" s="22">
        <v>6026</v>
      </c>
      <c r="F25" s="16">
        <v>10</v>
      </c>
      <c r="G25" s="16" t="s">
        <v>78</v>
      </c>
      <c r="H25" s="18">
        <f t="shared" si="0"/>
        <v>522.9722222222222</v>
      </c>
      <c r="I25" s="16">
        <f t="shared" si="1"/>
        <v>4</v>
      </c>
      <c r="J25" s="92">
        <f t="shared" si="2"/>
        <v>18827</v>
      </c>
    </row>
    <row r="26" spans="1:10" ht="12.75">
      <c r="A26" s="16">
        <v>11</v>
      </c>
      <c r="B26" t="s">
        <v>164</v>
      </c>
      <c r="C26" s="16" t="s">
        <v>20</v>
      </c>
      <c r="D26" s="22">
        <v>5920</v>
      </c>
      <c r="F26" s="16">
        <v>11</v>
      </c>
      <c r="G26" s="16" t="s">
        <v>14</v>
      </c>
      <c r="H26" s="18">
        <f t="shared" si="0"/>
        <v>518.5555555555555</v>
      </c>
      <c r="I26" s="16">
        <f t="shared" si="1"/>
        <v>1</v>
      </c>
      <c r="J26" s="92">
        <f t="shared" si="2"/>
        <v>4667</v>
      </c>
    </row>
    <row r="27" spans="1:10" ht="12.75">
      <c r="A27" s="16">
        <v>12</v>
      </c>
      <c r="B27" t="s">
        <v>19</v>
      </c>
      <c r="C27" s="16" t="s">
        <v>20</v>
      </c>
      <c r="D27" s="22">
        <v>5726</v>
      </c>
      <c r="F27" s="16">
        <v>12</v>
      </c>
      <c r="G27" s="16" t="s">
        <v>34</v>
      </c>
      <c r="H27" s="18">
        <f t="shared" si="0"/>
        <v>509.72222222222223</v>
      </c>
      <c r="I27" s="16">
        <f t="shared" si="1"/>
        <v>2</v>
      </c>
      <c r="J27" s="92">
        <f t="shared" si="2"/>
        <v>9175</v>
      </c>
    </row>
    <row r="28" spans="1:10" ht="12.75">
      <c r="A28" s="16">
        <v>13</v>
      </c>
      <c r="B28" t="s">
        <v>94</v>
      </c>
      <c r="C28" s="16" t="s">
        <v>78</v>
      </c>
      <c r="D28" s="22">
        <v>5698</v>
      </c>
      <c r="F28" s="16">
        <v>13</v>
      </c>
      <c r="G28" s="26" t="s">
        <v>18</v>
      </c>
      <c r="H28" s="18">
        <f t="shared" si="0"/>
        <v>508.8611111111111</v>
      </c>
      <c r="I28" s="16">
        <f t="shared" si="1"/>
        <v>4</v>
      </c>
      <c r="J28" s="92">
        <f t="shared" si="2"/>
        <v>18319</v>
      </c>
    </row>
    <row r="29" spans="1:10" ht="12.75">
      <c r="A29" s="16">
        <v>14</v>
      </c>
      <c r="B29" t="s">
        <v>204</v>
      </c>
      <c r="C29" s="16" t="s">
        <v>16</v>
      </c>
      <c r="D29" s="22">
        <v>5532</v>
      </c>
      <c r="F29" s="16">
        <v>14</v>
      </c>
      <c r="G29" s="16" t="s">
        <v>209</v>
      </c>
      <c r="H29" s="18">
        <f t="shared" si="0"/>
        <v>464.3611111111111</v>
      </c>
      <c r="I29" s="16">
        <f t="shared" si="1"/>
        <v>4</v>
      </c>
      <c r="J29" s="92">
        <f t="shared" si="2"/>
        <v>16717</v>
      </c>
    </row>
    <row r="30" spans="1:10" ht="12.75">
      <c r="A30" s="16">
        <v>15</v>
      </c>
      <c r="B30" t="s">
        <v>128</v>
      </c>
      <c r="C30" s="16" t="s">
        <v>78</v>
      </c>
      <c r="D30" s="22">
        <v>5480</v>
      </c>
      <c r="F30" s="16">
        <v>15</v>
      </c>
      <c r="G30" s="16" t="s">
        <v>62</v>
      </c>
      <c r="H30" s="18">
        <f t="shared" si="0"/>
        <v>431.75</v>
      </c>
      <c r="I30" s="16">
        <f t="shared" si="1"/>
        <v>4</v>
      </c>
      <c r="J30" s="92">
        <f t="shared" si="2"/>
        <v>15543</v>
      </c>
    </row>
    <row r="31" spans="1:10" ht="12.75">
      <c r="A31" s="16">
        <v>16</v>
      </c>
      <c r="B31" t="s">
        <v>205</v>
      </c>
      <c r="C31" s="16" t="s">
        <v>122</v>
      </c>
      <c r="D31" s="22">
        <v>5458</v>
      </c>
      <c r="F31" s="16">
        <v>16</v>
      </c>
      <c r="G31" s="16" t="s">
        <v>36</v>
      </c>
      <c r="H31" s="18">
        <f t="shared" si="0"/>
        <v>413.94444444444446</v>
      </c>
      <c r="I31" s="16">
        <f t="shared" si="1"/>
        <v>4</v>
      </c>
      <c r="J31" s="92">
        <f t="shared" si="2"/>
        <v>14902</v>
      </c>
    </row>
    <row r="32" spans="1:10" ht="12.75">
      <c r="A32" s="16">
        <v>17</v>
      </c>
      <c r="B32" t="s">
        <v>206</v>
      </c>
      <c r="C32" s="16" t="s">
        <v>36</v>
      </c>
      <c r="D32" s="22">
        <v>5449</v>
      </c>
      <c r="F32" s="16">
        <v>17</v>
      </c>
      <c r="G32" s="16" t="s">
        <v>40</v>
      </c>
      <c r="H32" s="18">
        <f t="shared" si="0"/>
        <v>369.02777777777777</v>
      </c>
      <c r="I32" s="16">
        <f t="shared" si="1"/>
        <v>4</v>
      </c>
      <c r="J32" s="92">
        <f t="shared" si="2"/>
        <v>13285</v>
      </c>
    </row>
    <row r="33" spans="1:10" ht="12.75">
      <c r="A33" s="16">
        <v>18</v>
      </c>
      <c r="B33" t="s">
        <v>98</v>
      </c>
      <c r="C33" s="16" t="s">
        <v>20</v>
      </c>
      <c r="D33" s="22">
        <v>5386</v>
      </c>
      <c r="F33" s="16">
        <v>18</v>
      </c>
      <c r="G33" s="16" t="s">
        <v>214</v>
      </c>
      <c r="H33" s="18">
        <f t="shared" si="0"/>
        <v>115.88888888888889</v>
      </c>
      <c r="I33" s="16">
        <f t="shared" si="1"/>
        <v>1</v>
      </c>
      <c r="J33" s="92">
        <f t="shared" si="2"/>
        <v>1043</v>
      </c>
    </row>
    <row r="34" spans="1:4" ht="12.75">
      <c r="A34" s="16">
        <v>19</v>
      </c>
      <c r="B34" t="s">
        <v>702</v>
      </c>
      <c r="C34" s="16" t="s">
        <v>69</v>
      </c>
      <c r="D34" s="22">
        <v>5361</v>
      </c>
    </row>
    <row r="35" spans="1:4" ht="12.75">
      <c r="A35" s="16">
        <v>20</v>
      </c>
      <c r="B35" t="s">
        <v>207</v>
      </c>
      <c r="C35" s="16" t="s">
        <v>23</v>
      </c>
      <c r="D35" s="22">
        <v>5277</v>
      </c>
    </row>
    <row r="36" spans="1:4" ht="12.75">
      <c r="A36" s="16">
        <v>21</v>
      </c>
      <c r="B36" s="17" t="s">
        <v>208</v>
      </c>
      <c r="C36" s="16" t="s">
        <v>209</v>
      </c>
      <c r="D36" s="22">
        <v>5194</v>
      </c>
    </row>
    <row r="37" spans="1:4" ht="12.75">
      <c r="A37" s="16">
        <v>22</v>
      </c>
      <c r="B37" t="s">
        <v>210</v>
      </c>
      <c r="C37" s="16" t="s">
        <v>64</v>
      </c>
      <c r="D37" s="22">
        <v>5168</v>
      </c>
    </row>
    <row r="38" spans="1:4" ht="12.75">
      <c r="A38" s="16">
        <v>23</v>
      </c>
      <c r="B38" t="s">
        <v>211</v>
      </c>
      <c r="C38" s="16" t="s">
        <v>20</v>
      </c>
      <c r="D38" s="22">
        <v>5156</v>
      </c>
    </row>
    <row r="39" spans="1:4" ht="12.75">
      <c r="A39" s="16">
        <v>24</v>
      </c>
      <c r="B39" t="s">
        <v>212</v>
      </c>
      <c r="C39" s="16" t="s">
        <v>38</v>
      </c>
      <c r="D39" s="22">
        <v>5138</v>
      </c>
    </row>
    <row r="40" spans="1:4" ht="12.75">
      <c r="A40" s="16">
        <v>25</v>
      </c>
      <c r="B40" t="s">
        <v>213</v>
      </c>
      <c r="C40" s="16" t="s">
        <v>18</v>
      </c>
      <c r="D40" s="22">
        <v>5078</v>
      </c>
    </row>
    <row r="41" spans="1:4" ht="12.75">
      <c r="A41" s="16">
        <v>26</v>
      </c>
      <c r="B41" t="s">
        <v>170</v>
      </c>
      <c r="C41" s="16" t="s">
        <v>122</v>
      </c>
      <c r="D41" s="22">
        <v>5022</v>
      </c>
    </row>
    <row r="42" spans="1:4" ht="12.75">
      <c r="A42" s="16">
        <v>27</v>
      </c>
      <c r="B42" t="s">
        <v>215</v>
      </c>
      <c r="C42" s="16" t="s">
        <v>122</v>
      </c>
      <c r="D42" s="22">
        <v>4978</v>
      </c>
    </row>
    <row r="43" spans="1:4" ht="12.75">
      <c r="A43" s="16">
        <v>28</v>
      </c>
      <c r="B43" t="s">
        <v>216</v>
      </c>
      <c r="C43" s="16" t="s">
        <v>69</v>
      </c>
      <c r="D43" s="22">
        <v>4937</v>
      </c>
    </row>
    <row r="44" spans="1:4" ht="12.75">
      <c r="A44" s="16">
        <v>29</v>
      </c>
      <c r="B44" t="s">
        <v>113</v>
      </c>
      <c r="C44" s="16" t="s">
        <v>18</v>
      </c>
      <c r="D44" s="22">
        <v>4880</v>
      </c>
    </row>
    <row r="45" spans="1:4" ht="12.75">
      <c r="A45" s="16">
        <v>30</v>
      </c>
      <c r="B45" t="s">
        <v>166</v>
      </c>
      <c r="C45" s="16" t="s">
        <v>34</v>
      </c>
      <c r="D45" s="22">
        <v>4831</v>
      </c>
    </row>
    <row r="46" spans="1:4" ht="12.75">
      <c r="A46" s="16">
        <v>31</v>
      </c>
      <c r="B46" t="s">
        <v>217</v>
      </c>
      <c r="C46" s="16" t="s">
        <v>38</v>
      </c>
      <c r="D46" s="22">
        <v>4803</v>
      </c>
    </row>
    <row r="47" spans="1:4" ht="12.75">
      <c r="A47" s="16">
        <v>32</v>
      </c>
      <c r="B47" t="s">
        <v>130</v>
      </c>
      <c r="C47" s="16" t="s">
        <v>16</v>
      </c>
      <c r="D47" s="22">
        <v>4747</v>
      </c>
    </row>
    <row r="48" spans="1:4" ht="12.75">
      <c r="A48" s="16">
        <v>33</v>
      </c>
      <c r="B48" s="17" t="s">
        <v>218</v>
      </c>
      <c r="C48" s="16" t="s">
        <v>16</v>
      </c>
      <c r="D48" s="22">
        <v>4687</v>
      </c>
    </row>
    <row r="49" spans="1:4" ht="12.75">
      <c r="A49" s="16">
        <v>34</v>
      </c>
      <c r="B49" t="s">
        <v>112</v>
      </c>
      <c r="C49" s="16" t="s">
        <v>14</v>
      </c>
      <c r="D49" s="22">
        <v>4667</v>
      </c>
    </row>
    <row r="50" spans="1:4" ht="12.75">
      <c r="A50" s="16">
        <v>35</v>
      </c>
      <c r="B50" t="s">
        <v>219</v>
      </c>
      <c r="C50" s="16" t="s">
        <v>62</v>
      </c>
      <c r="D50" s="22">
        <v>4649</v>
      </c>
    </row>
    <row r="51" spans="1:4" ht="12.75">
      <c r="A51" s="16">
        <v>36</v>
      </c>
      <c r="B51" s="17" t="s">
        <v>132</v>
      </c>
      <c r="C51" s="16" t="s">
        <v>18</v>
      </c>
      <c r="D51" s="22">
        <v>4620</v>
      </c>
    </row>
    <row r="52" spans="1:4" ht="12.75">
      <c r="A52" s="16">
        <v>37</v>
      </c>
      <c r="B52" t="s">
        <v>220</v>
      </c>
      <c r="C52" s="16" t="s">
        <v>38</v>
      </c>
      <c r="D52" s="22">
        <v>4613</v>
      </c>
    </row>
    <row r="53" spans="1:4" ht="12.75">
      <c r="A53" s="16">
        <v>38</v>
      </c>
      <c r="B53" t="s">
        <v>221</v>
      </c>
      <c r="C53" s="16" t="s">
        <v>209</v>
      </c>
      <c r="D53" s="22">
        <v>4557</v>
      </c>
    </row>
    <row r="54" spans="1:4" ht="12.75">
      <c r="A54" s="16">
        <v>39</v>
      </c>
      <c r="B54" t="s">
        <v>222</v>
      </c>
      <c r="C54" s="16" t="s">
        <v>62</v>
      </c>
      <c r="D54" s="22">
        <v>4439</v>
      </c>
    </row>
    <row r="55" spans="1:4" ht="12.75">
      <c r="A55" s="16">
        <v>40</v>
      </c>
      <c r="B55" t="s">
        <v>223</v>
      </c>
      <c r="C55" s="16" t="s">
        <v>38</v>
      </c>
      <c r="D55" s="22">
        <v>4407</v>
      </c>
    </row>
    <row r="56" spans="1:4" ht="12.75">
      <c r="A56" s="16">
        <v>41</v>
      </c>
      <c r="B56" s="17" t="s">
        <v>92</v>
      </c>
      <c r="C56" s="16" t="s">
        <v>34</v>
      </c>
      <c r="D56" s="22">
        <v>4344</v>
      </c>
    </row>
    <row r="57" spans="1:4" ht="12.75">
      <c r="A57" s="16">
        <v>42</v>
      </c>
      <c r="B57" t="s">
        <v>224</v>
      </c>
      <c r="C57" s="16" t="s">
        <v>16</v>
      </c>
      <c r="D57" s="22">
        <v>4211</v>
      </c>
    </row>
    <row r="58" spans="1:4" ht="12.75">
      <c r="A58" s="16">
        <v>43</v>
      </c>
      <c r="B58" t="s">
        <v>225</v>
      </c>
      <c r="C58" s="16" t="s">
        <v>69</v>
      </c>
      <c r="D58" s="22">
        <v>4177</v>
      </c>
    </row>
    <row r="59" spans="1:6" ht="12.75">
      <c r="A59" s="16">
        <v>44</v>
      </c>
      <c r="B59" t="s">
        <v>226</v>
      </c>
      <c r="C59" s="16" t="s">
        <v>78</v>
      </c>
      <c r="D59" s="22">
        <v>4176</v>
      </c>
      <c r="F59" s="17"/>
    </row>
    <row r="60" spans="1:4" ht="12.75">
      <c r="A60" s="16">
        <v>45</v>
      </c>
      <c r="B60" t="s">
        <v>227</v>
      </c>
      <c r="C60" s="16" t="s">
        <v>23</v>
      </c>
      <c r="D60" s="22">
        <v>4140</v>
      </c>
    </row>
    <row r="61" spans="1:4" ht="12.75">
      <c r="A61" s="16">
        <v>46</v>
      </c>
      <c r="B61" t="s">
        <v>228</v>
      </c>
      <c r="C61" s="16" t="s">
        <v>209</v>
      </c>
      <c r="D61" s="22">
        <v>4070</v>
      </c>
    </row>
    <row r="62" spans="1:7" ht="12.75">
      <c r="A62" s="16">
        <v>47</v>
      </c>
      <c r="B62" t="s">
        <v>176</v>
      </c>
      <c r="C62" s="16" t="s">
        <v>36</v>
      </c>
      <c r="D62" s="22">
        <v>3798</v>
      </c>
      <c r="F62" s="17"/>
      <c r="G62" s="17"/>
    </row>
    <row r="63" spans="1:4" ht="12.75">
      <c r="A63" s="16">
        <v>48</v>
      </c>
      <c r="B63" t="s">
        <v>229</v>
      </c>
      <c r="C63" s="16" t="s">
        <v>36</v>
      </c>
      <c r="D63" s="22">
        <v>3756</v>
      </c>
    </row>
    <row r="64" spans="1:6" ht="12.75">
      <c r="A64" s="16">
        <v>49</v>
      </c>
      <c r="B64" s="17" t="s">
        <v>45</v>
      </c>
      <c r="C64" s="26" t="s">
        <v>18</v>
      </c>
      <c r="D64" s="22">
        <v>3741</v>
      </c>
      <c r="F64" s="17"/>
    </row>
    <row r="65" spans="1:4" ht="12.75">
      <c r="A65" s="16">
        <v>50</v>
      </c>
      <c r="B65" t="s">
        <v>230</v>
      </c>
      <c r="C65" s="16" t="s">
        <v>62</v>
      </c>
      <c r="D65" s="22">
        <v>3564</v>
      </c>
    </row>
    <row r="66" spans="1:4" ht="12.75">
      <c r="A66" s="16">
        <v>51</v>
      </c>
      <c r="B66" t="s">
        <v>231</v>
      </c>
      <c r="C66" s="16" t="s">
        <v>12</v>
      </c>
      <c r="D66" s="22">
        <v>3554</v>
      </c>
    </row>
    <row r="67" spans="1:6" ht="12.75">
      <c r="A67" s="16">
        <v>52</v>
      </c>
      <c r="B67" t="s">
        <v>133</v>
      </c>
      <c r="C67" s="16" t="s">
        <v>122</v>
      </c>
      <c r="D67" s="22">
        <v>3474</v>
      </c>
      <c r="F67" s="17"/>
    </row>
    <row r="68" spans="1:6" ht="12.75">
      <c r="A68" s="16">
        <v>53</v>
      </c>
      <c r="B68" t="s">
        <v>232</v>
      </c>
      <c r="C68" s="16" t="s">
        <v>78</v>
      </c>
      <c r="D68" s="22">
        <v>3473</v>
      </c>
      <c r="F68" s="17"/>
    </row>
    <row r="69" spans="1:7" ht="12.75">
      <c r="A69" s="16">
        <v>54</v>
      </c>
      <c r="B69" t="s">
        <v>233</v>
      </c>
      <c r="C69" s="16" t="s">
        <v>209</v>
      </c>
      <c r="D69" s="22">
        <v>2896</v>
      </c>
      <c r="F69" s="17"/>
      <c r="G69" s="17"/>
    </row>
    <row r="70" spans="1:4" ht="12.75">
      <c r="A70" s="16">
        <v>55</v>
      </c>
      <c r="B70" t="s">
        <v>234</v>
      </c>
      <c r="C70" s="16" t="s">
        <v>62</v>
      </c>
      <c r="D70" s="22">
        <v>2891</v>
      </c>
    </row>
    <row r="71" spans="1:4" ht="12.75">
      <c r="A71" s="16">
        <v>56</v>
      </c>
      <c r="B71" t="s">
        <v>235</v>
      </c>
      <c r="C71" s="16" t="s">
        <v>40</v>
      </c>
      <c r="D71" s="22">
        <v>2720</v>
      </c>
    </row>
    <row r="72" spans="1:4" ht="12.75">
      <c r="A72" s="16">
        <v>57</v>
      </c>
      <c r="B72" t="s">
        <v>178</v>
      </c>
      <c r="C72" s="16" t="s">
        <v>40</v>
      </c>
      <c r="D72" s="22">
        <v>2517</v>
      </c>
    </row>
    <row r="73" spans="1:4" ht="12.75">
      <c r="A73" s="16">
        <v>58</v>
      </c>
      <c r="B73" t="s">
        <v>236</v>
      </c>
      <c r="C73" s="16" t="s">
        <v>36</v>
      </c>
      <c r="D73" s="22">
        <v>1899</v>
      </c>
    </row>
    <row r="74" spans="1:4" ht="12.75">
      <c r="A74" s="16">
        <v>59</v>
      </c>
      <c r="B74" t="s">
        <v>237</v>
      </c>
      <c r="C74" s="16" t="s">
        <v>40</v>
      </c>
      <c r="D74" s="22">
        <v>1731</v>
      </c>
    </row>
    <row r="75" spans="1:4" ht="12.75">
      <c r="A75" s="16">
        <v>60</v>
      </c>
      <c r="B75" t="s">
        <v>238</v>
      </c>
      <c r="C75" s="16" t="s">
        <v>214</v>
      </c>
      <c r="D75" s="22">
        <v>1043</v>
      </c>
    </row>
  </sheetData>
  <sheetProtection selectLockedCells="1" selectUnlockedCells="1"/>
  <printOptions/>
  <pageMargins left="0.7479166666666667" right="0.7479166666666667" top="0.7" bottom="0.3902777777777778" header="0.5118055555555555" footer="0.5118055555555555"/>
  <pageSetup fitToHeight="1" fitToWidth="1" horizontalDpi="300" verticalDpi="3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8.7109375" style="0" customWidth="1"/>
    <col min="3" max="3" width="6.140625" style="16" bestFit="1" customWidth="1"/>
    <col min="4" max="4" width="6.57421875" style="22" bestFit="1" customWidth="1"/>
    <col min="5" max="6" width="8.7109375" style="0" customWidth="1"/>
    <col min="7" max="7" width="7.7109375" style="17" bestFit="1" customWidth="1"/>
    <col min="8" max="8" width="13.8515625" style="17" bestFit="1" customWidth="1"/>
    <col min="9" max="10" width="7.7109375" style="0" customWidth="1"/>
    <col min="11" max="11" width="18.28125" style="0" customWidth="1"/>
  </cols>
  <sheetData>
    <row r="1" spans="1:6" ht="21" customHeight="1">
      <c r="A1" s="6" t="s">
        <v>239</v>
      </c>
      <c r="B1" s="17"/>
      <c r="C1" s="26"/>
      <c r="D1" s="27"/>
      <c r="E1" s="17"/>
      <c r="F1" s="17"/>
    </row>
    <row r="2" spans="1:9" ht="12.75" customHeight="1">
      <c r="A2" s="6" t="s">
        <v>240</v>
      </c>
      <c r="B2" s="17"/>
      <c r="C2" s="26"/>
      <c r="D2" s="27"/>
      <c r="F2" s="92" t="s">
        <v>905</v>
      </c>
      <c r="G2" s="17" t="s">
        <v>241</v>
      </c>
      <c r="H2" s="17" t="s">
        <v>242</v>
      </c>
      <c r="I2" s="25" t="s">
        <v>243</v>
      </c>
    </row>
    <row r="3" spans="1:9" ht="12.75">
      <c r="A3" s="17"/>
      <c r="B3" s="17"/>
      <c r="C3" s="25"/>
      <c r="D3" s="27"/>
      <c r="F3" s="92" t="s">
        <v>906</v>
      </c>
      <c r="G3" s="17" t="s">
        <v>244</v>
      </c>
      <c r="H3" s="17" t="s">
        <v>245</v>
      </c>
      <c r="I3" s="25" t="s">
        <v>246</v>
      </c>
    </row>
    <row r="4" spans="1:9" ht="12.75">
      <c r="A4" s="17" t="s">
        <v>247</v>
      </c>
      <c r="B4" s="17"/>
      <c r="C4" s="26">
        <v>54</v>
      </c>
      <c r="D4" s="16" t="s">
        <v>907</v>
      </c>
      <c r="F4" s="92" t="s">
        <v>910</v>
      </c>
      <c r="G4" s="17" t="s">
        <v>248</v>
      </c>
      <c r="H4" s="17" t="s">
        <v>150</v>
      </c>
      <c r="I4" s="25" t="s">
        <v>249</v>
      </c>
    </row>
    <row r="5" spans="1:9" ht="12.75">
      <c r="A5" s="17"/>
      <c r="B5" s="17"/>
      <c r="C5" s="26">
        <v>17</v>
      </c>
      <c r="D5" s="16" t="s">
        <v>908</v>
      </c>
      <c r="F5" s="92" t="s">
        <v>911</v>
      </c>
      <c r="G5" s="17" t="s">
        <v>250</v>
      </c>
      <c r="H5" s="17" t="s">
        <v>251</v>
      </c>
      <c r="I5" s="25" t="s">
        <v>252</v>
      </c>
    </row>
    <row r="6" spans="1:9" ht="12.75">
      <c r="A6" s="17"/>
      <c r="B6" s="17"/>
      <c r="C6" s="26">
        <v>8</v>
      </c>
      <c r="D6" s="22" t="s">
        <v>909</v>
      </c>
      <c r="F6" s="92" t="s">
        <v>912</v>
      </c>
      <c r="G6" s="17" t="s">
        <v>253</v>
      </c>
      <c r="H6" s="17" t="s">
        <v>254</v>
      </c>
      <c r="I6" s="25" t="s">
        <v>145</v>
      </c>
    </row>
    <row r="7" spans="3:9" ht="12.75">
      <c r="C7" s="16">
        <v>19</v>
      </c>
      <c r="D7" s="16" t="s">
        <v>976</v>
      </c>
      <c r="F7" s="92" t="s">
        <v>913</v>
      </c>
      <c r="G7" s="17" t="s">
        <v>255</v>
      </c>
      <c r="H7" s="17" t="s">
        <v>256</v>
      </c>
      <c r="I7" s="25" t="s">
        <v>257</v>
      </c>
    </row>
    <row r="8" spans="6:9" ht="12.75">
      <c r="F8" s="92" t="s">
        <v>914</v>
      </c>
      <c r="G8" s="17" t="s">
        <v>259</v>
      </c>
      <c r="H8" s="17" t="s">
        <v>260</v>
      </c>
      <c r="I8" s="25" t="s">
        <v>261</v>
      </c>
    </row>
    <row r="9" spans="6:9" ht="12.75">
      <c r="F9" s="92" t="s">
        <v>925</v>
      </c>
      <c r="G9" s="17" t="s">
        <v>262</v>
      </c>
      <c r="H9" s="17" t="s">
        <v>263</v>
      </c>
      <c r="I9" s="17" t="s">
        <v>264</v>
      </c>
    </row>
    <row r="10" spans="5:8" ht="12.75">
      <c r="E10" s="92"/>
      <c r="F10" s="17"/>
      <c r="H10" s="25"/>
    </row>
    <row r="11" spans="9:10" ht="12.75">
      <c r="I11" s="16"/>
      <c r="J11" s="16"/>
    </row>
    <row r="12" spans="9:10" ht="12.75">
      <c r="I12" s="22"/>
      <c r="J12" s="22"/>
    </row>
    <row r="13" spans="9:10" ht="12.75">
      <c r="I13" s="22"/>
      <c r="J13" s="22"/>
    </row>
    <row r="14" spans="6:10" ht="12.75">
      <c r="F14" s="6"/>
      <c r="G14"/>
      <c r="H14"/>
      <c r="I14" s="22"/>
      <c r="J14" s="22"/>
    </row>
    <row r="15" spans="1:10" ht="12.75">
      <c r="A15" s="5" t="s">
        <v>7</v>
      </c>
      <c r="B15" s="6" t="s">
        <v>8</v>
      </c>
      <c r="C15" s="5" t="s">
        <v>9</v>
      </c>
      <c r="D15" s="5" t="s">
        <v>10</v>
      </c>
      <c r="F15" s="38" t="s">
        <v>902</v>
      </c>
      <c r="G15" s="38" t="s">
        <v>9</v>
      </c>
      <c r="H15" s="5" t="s">
        <v>24</v>
      </c>
      <c r="I15" s="5" t="s">
        <v>539</v>
      </c>
      <c r="J15" s="91" t="s">
        <v>903</v>
      </c>
    </row>
    <row r="16" spans="1:10" ht="12.75">
      <c r="A16" s="7">
        <v>1</v>
      </c>
      <c r="B16" s="8" t="s">
        <v>258</v>
      </c>
      <c r="C16" s="9" t="s">
        <v>122</v>
      </c>
      <c r="D16" s="27">
        <v>13990</v>
      </c>
      <c r="F16" s="16">
        <v>1</v>
      </c>
      <c r="G16" s="16" t="s">
        <v>122</v>
      </c>
      <c r="H16" s="18">
        <f>J16/I16/$C$5</f>
        <v>725.4705882352941</v>
      </c>
      <c r="I16" s="16">
        <f>COUNTIF($C$16:$D$150,G16)</f>
        <v>2</v>
      </c>
      <c r="J16" s="92">
        <f>SUMIF($C$16:$D$146,G16,$D$16:$D$146)</f>
        <v>24666</v>
      </c>
    </row>
    <row r="17" spans="1:10" ht="12.75">
      <c r="A17" s="10">
        <v>2</v>
      </c>
      <c r="B17" s="11" t="s">
        <v>161</v>
      </c>
      <c r="C17" s="12" t="s">
        <v>30</v>
      </c>
      <c r="D17" s="27">
        <v>13032</v>
      </c>
      <c r="F17" s="16">
        <v>2</v>
      </c>
      <c r="G17" s="16" t="s">
        <v>30</v>
      </c>
      <c r="H17" s="18">
        <f aca="true" t="shared" si="0" ref="H17:H34">J17/I17/$C$5</f>
        <v>678.2352941176471</v>
      </c>
      <c r="I17" s="16">
        <f aca="true" t="shared" si="1" ref="I17:I34">COUNTIF($C$16:$D$150,G17)</f>
        <v>4</v>
      </c>
      <c r="J17" s="92">
        <f aca="true" t="shared" si="2" ref="J17:J34">SUMIF($C$16:$D$146,G17,$D$16:$D$146)</f>
        <v>46120</v>
      </c>
    </row>
    <row r="18" spans="1:10" ht="12.75">
      <c r="A18" s="13">
        <v>3</v>
      </c>
      <c r="B18" s="14" t="s">
        <v>93</v>
      </c>
      <c r="C18" s="15" t="s">
        <v>16</v>
      </c>
      <c r="D18" s="27">
        <v>12902</v>
      </c>
      <c r="F18" s="16">
        <v>3</v>
      </c>
      <c r="G18" s="16" t="s">
        <v>12</v>
      </c>
      <c r="H18" s="18">
        <f t="shared" si="0"/>
        <v>608.7254901960785</v>
      </c>
      <c r="I18" s="16">
        <f t="shared" si="1"/>
        <v>3</v>
      </c>
      <c r="J18" s="92">
        <f t="shared" si="2"/>
        <v>31045</v>
      </c>
    </row>
    <row r="19" spans="1:10" ht="12.75">
      <c r="A19" s="16">
        <v>4</v>
      </c>
      <c r="B19" t="s">
        <v>85</v>
      </c>
      <c r="C19" s="16" t="s">
        <v>40</v>
      </c>
      <c r="D19" s="22">
        <v>12344</v>
      </c>
      <c r="F19" s="16">
        <v>4</v>
      </c>
      <c r="G19" s="16" t="s">
        <v>69</v>
      </c>
      <c r="H19" s="18">
        <f t="shared" si="0"/>
        <v>601.3333333333333</v>
      </c>
      <c r="I19" s="16">
        <f t="shared" si="1"/>
        <v>3</v>
      </c>
      <c r="J19" s="92">
        <f t="shared" si="2"/>
        <v>30668</v>
      </c>
    </row>
    <row r="20" spans="1:10" ht="12.75">
      <c r="A20" s="16">
        <v>5</v>
      </c>
      <c r="B20" s="17" t="s">
        <v>210</v>
      </c>
      <c r="C20" s="26" t="s">
        <v>64</v>
      </c>
      <c r="D20" s="22">
        <v>12134</v>
      </c>
      <c r="F20" s="16">
        <v>5</v>
      </c>
      <c r="G20" s="26" t="s">
        <v>16</v>
      </c>
      <c r="H20" s="18">
        <f t="shared" si="0"/>
        <v>600.7058823529412</v>
      </c>
      <c r="I20" s="16">
        <f t="shared" si="1"/>
        <v>3</v>
      </c>
      <c r="J20" s="92">
        <f t="shared" si="2"/>
        <v>30636</v>
      </c>
    </row>
    <row r="21" spans="1:10" ht="12.75">
      <c r="A21" s="16">
        <v>6</v>
      </c>
      <c r="B21" t="s">
        <v>160</v>
      </c>
      <c r="C21" s="16" t="s">
        <v>30</v>
      </c>
      <c r="D21" s="22">
        <v>11366</v>
      </c>
      <c r="F21" s="16">
        <v>6</v>
      </c>
      <c r="G21" s="16" t="s">
        <v>38</v>
      </c>
      <c r="H21" s="18">
        <f t="shared" si="0"/>
        <v>597.2549019607843</v>
      </c>
      <c r="I21" s="16">
        <f t="shared" si="1"/>
        <v>3</v>
      </c>
      <c r="J21" s="92">
        <f t="shared" si="2"/>
        <v>30460</v>
      </c>
    </row>
    <row r="22" spans="1:10" ht="12.75">
      <c r="A22" s="16">
        <v>7</v>
      </c>
      <c r="B22" s="17" t="s">
        <v>118</v>
      </c>
      <c r="C22" s="26" t="s">
        <v>38</v>
      </c>
      <c r="D22" s="30">
        <v>11248</v>
      </c>
      <c r="F22" s="16">
        <v>7</v>
      </c>
      <c r="G22" s="26" t="s">
        <v>64</v>
      </c>
      <c r="H22" s="18">
        <f t="shared" si="0"/>
        <v>555.6862745098039</v>
      </c>
      <c r="I22" s="16">
        <f t="shared" si="1"/>
        <v>3</v>
      </c>
      <c r="J22" s="92">
        <f t="shared" si="2"/>
        <v>28340</v>
      </c>
    </row>
    <row r="23" spans="1:10" ht="12.75">
      <c r="A23" s="16">
        <v>8</v>
      </c>
      <c r="B23" s="17" t="s">
        <v>202</v>
      </c>
      <c r="C23" s="26" t="s">
        <v>30</v>
      </c>
      <c r="D23" s="30">
        <v>11241</v>
      </c>
      <c r="F23" s="16">
        <v>8</v>
      </c>
      <c r="G23" s="16" t="s">
        <v>23</v>
      </c>
      <c r="H23" s="18">
        <f t="shared" si="0"/>
        <v>552.3176470588235</v>
      </c>
      <c r="I23" s="16">
        <f t="shared" si="1"/>
        <v>5</v>
      </c>
      <c r="J23" s="92">
        <f t="shared" si="2"/>
        <v>46947</v>
      </c>
    </row>
    <row r="24" spans="1:10" ht="12.75">
      <c r="A24" s="16">
        <v>9</v>
      </c>
      <c r="B24" s="17" t="s">
        <v>58</v>
      </c>
      <c r="C24" s="26" t="s">
        <v>12</v>
      </c>
      <c r="D24" s="30">
        <v>11191</v>
      </c>
      <c r="F24" s="16">
        <v>9</v>
      </c>
      <c r="G24" s="26" t="s">
        <v>34</v>
      </c>
      <c r="H24" s="18">
        <f t="shared" si="0"/>
        <v>540.6470588235294</v>
      </c>
      <c r="I24" s="16">
        <f t="shared" si="1"/>
        <v>3</v>
      </c>
      <c r="J24" s="92">
        <f t="shared" si="2"/>
        <v>27573</v>
      </c>
    </row>
    <row r="25" spans="1:10" ht="12.75">
      <c r="A25" s="16">
        <v>10</v>
      </c>
      <c r="B25" t="s">
        <v>227</v>
      </c>
      <c r="C25" s="16" t="s">
        <v>23</v>
      </c>
      <c r="D25" s="30">
        <v>11182</v>
      </c>
      <c r="F25" s="16">
        <v>10</v>
      </c>
      <c r="G25" s="26" t="s">
        <v>20</v>
      </c>
      <c r="H25" s="18">
        <f t="shared" si="0"/>
        <v>540.0588235294117</v>
      </c>
      <c r="I25" s="16">
        <f t="shared" si="1"/>
        <v>3</v>
      </c>
      <c r="J25" s="92">
        <f t="shared" si="2"/>
        <v>27543</v>
      </c>
    </row>
    <row r="26" spans="1:10" ht="12.75">
      <c r="A26" s="16">
        <v>11</v>
      </c>
      <c r="B26" s="17" t="s">
        <v>66</v>
      </c>
      <c r="C26" s="26" t="s">
        <v>23</v>
      </c>
      <c r="D26" s="30">
        <v>11091</v>
      </c>
      <c r="F26" s="16">
        <v>11</v>
      </c>
      <c r="G26" s="26" t="s">
        <v>18</v>
      </c>
      <c r="H26" s="18">
        <f t="shared" si="0"/>
        <v>510.1470588235294</v>
      </c>
      <c r="I26" s="16">
        <f t="shared" si="1"/>
        <v>4</v>
      </c>
      <c r="J26" s="92">
        <f t="shared" si="2"/>
        <v>34690</v>
      </c>
    </row>
    <row r="27" spans="1:10" ht="12.75">
      <c r="A27" s="16">
        <v>12</v>
      </c>
      <c r="B27" t="s">
        <v>98</v>
      </c>
      <c r="C27" s="16" t="s">
        <v>20</v>
      </c>
      <c r="D27" s="30">
        <v>11018</v>
      </c>
      <c r="F27" s="16">
        <v>12</v>
      </c>
      <c r="G27" s="26" t="s">
        <v>40</v>
      </c>
      <c r="H27" s="18">
        <f t="shared" si="0"/>
        <v>484.27450980392155</v>
      </c>
      <c r="I27" s="16">
        <f t="shared" si="1"/>
        <v>3</v>
      </c>
      <c r="J27" s="92">
        <f t="shared" si="2"/>
        <v>24698</v>
      </c>
    </row>
    <row r="28" spans="1:10" ht="12.75">
      <c r="A28" s="16">
        <v>13</v>
      </c>
      <c r="B28" s="17" t="s">
        <v>265</v>
      </c>
      <c r="C28" s="16" t="s">
        <v>34</v>
      </c>
      <c r="D28" s="30">
        <v>10883</v>
      </c>
      <c r="F28" s="16">
        <v>13</v>
      </c>
      <c r="G28" s="26" t="s">
        <v>78</v>
      </c>
      <c r="H28" s="18">
        <f t="shared" si="0"/>
        <v>471.62745098039215</v>
      </c>
      <c r="I28" s="16">
        <f t="shared" si="1"/>
        <v>3</v>
      </c>
      <c r="J28" s="92">
        <f t="shared" si="2"/>
        <v>24053</v>
      </c>
    </row>
    <row r="29" spans="1:10" ht="12.75">
      <c r="A29" s="16">
        <v>13</v>
      </c>
      <c r="B29" t="s">
        <v>702</v>
      </c>
      <c r="C29" s="16" t="s">
        <v>69</v>
      </c>
      <c r="D29" s="30">
        <v>10883</v>
      </c>
      <c r="F29" s="16">
        <v>14</v>
      </c>
      <c r="G29" s="26" t="s">
        <v>36</v>
      </c>
      <c r="H29" s="18">
        <f t="shared" si="0"/>
        <v>454.2549019607843</v>
      </c>
      <c r="I29" s="16">
        <f t="shared" si="1"/>
        <v>3</v>
      </c>
      <c r="J29" s="92">
        <f t="shared" si="2"/>
        <v>23167</v>
      </c>
    </row>
    <row r="30" spans="1:10" ht="12.75">
      <c r="A30" s="16">
        <v>15</v>
      </c>
      <c r="B30" s="17" t="s">
        <v>266</v>
      </c>
      <c r="C30" s="16" t="s">
        <v>122</v>
      </c>
      <c r="D30" s="30">
        <v>10676</v>
      </c>
      <c r="F30" s="16">
        <v>15</v>
      </c>
      <c r="G30" s="26" t="s">
        <v>14</v>
      </c>
      <c r="H30" s="18">
        <f t="shared" si="0"/>
        <v>452.11764705882354</v>
      </c>
      <c r="I30" s="16">
        <f t="shared" si="1"/>
        <v>1</v>
      </c>
      <c r="J30" s="92">
        <f t="shared" si="2"/>
        <v>7686</v>
      </c>
    </row>
    <row r="31" spans="1:10" ht="12.75">
      <c r="A31" s="16">
        <v>16</v>
      </c>
      <c r="B31" s="17" t="s">
        <v>94</v>
      </c>
      <c r="C31" s="16" t="s">
        <v>78</v>
      </c>
      <c r="D31" s="30">
        <v>10622</v>
      </c>
      <c r="F31" s="16">
        <v>16</v>
      </c>
      <c r="G31" s="26" t="s">
        <v>62</v>
      </c>
      <c r="H31" s="18">
        <f t="shared" si="0"/>
        <v>430.6764705882353</v>
      </c>
      <c r="I31" s="16">
        <f t="shared" si="1"/>
        <v>2</v>
      </c>
      <c r="J31" s="92">
        <f t="shared" si="2"/>
        <v>14643</v>
      </c>
    </row>
    <row r="32" spans="1:10" ht="12.75">
      <c r="A32" s="16">
        <v>17</v>
      </c>
      <c r="B32" s="17" t="s">
        <v>181</v>
      </c>
      <c r="C32" s="26" t="s">
        <v>38</v>
      </c>
      <c r="D32" s="30">
        <v>10515</v>
      </c>
      <c r="F32" s="16">
        <v>17</v>
      </c>
      <c r="G32" s="26" t="s">
        <v>209</v>
      </c>
      <c r="H32" s="18">
        <f t="shared" si="0"/>
        <v>412</v>
      </c>
      <c r="I32" s="16">
        <f t="shared" si="1"/>
        <v>3</v>
      </c>
      <c r="J32" s="92">
        <f t="shared" si="2"/>
        <v>21012</v>
      </c>
    </row>
    <row r="33" spans="1:10" ht="12.75">
      <c r="A33" s="16">
        <v>18</v>
      </c>
      <c r="B33" s="17" t="s">
        <v>267</v>
      </c>
      <c r="C33" s="16" t="s">
        <v>30</v>
      </c>
      <c r="D33" s="30">
        <v>10481</v>
      </c>
      <c r="F33" s="16">
        <v>18</v>
      </c>
      <c r="G33" s="26" t="s">
        <v>214</v>
      </c>
      <c r="H33" s="18">
        <f t="shared" si="0"/>
        <v>245.55882352941177</v>
      </c>
      <c r="I33" s="16">
        <f t="shared" si="1"/>
        <v>2</v>
      </c>
      <c r="J33" s="92">
        <f t="shared" si="2"/>
        <v>8349</v>
      </c>
    </row>
    <row r="34" spans="1:10" ht="12.75">
      <c r="A34" s="16">
        <v>19</v>
      </c>
      <c r="B34" s="17" t="s">
        <v>90</v>
      </c>
      <c r="C34" s="26" t="s">
        <v>23</v>
      </c>
      <c r="D34" s="30">
        <v>10417</v>
      </c>
      <c r="F34" s="16">
        <v>19</v>
      </c>
      <c r="G34" s="26" t="s">
        <v>270</v>
      </c>
      <c r="H34" s="18">
        <f t="shared" si="0"/>
        <v>145.11764705882354</v>
      </c>
      <c r="I34" s="16">
        <f t="shared" si="1"/>
        <v>1</v>
      </c>
      <c r="J34" s="92">
        <f t="shared" si="2"/>
        <v>2467</v>
      </c>
    </row>
    <row r="35" spans="1:10" ht="12.75">
      <c r="A35" s="16">
        <v>20</v>
      </c>
      <c r="B35" s="17" t="s">
        <v>104</v>
      </c>
      <c r="C35" s="16" t="s">
        <v>12</v>
      </c>
      <c r="D35" s="30">
        <v>10368</v>
      </c>
      <c r="I35" s="22"/>
      <c r="J35" s="22"/>
    </row>
    <row r="36" spans="1:10" ht="12.75">
      <c r="A36" s="16">
        <v>21</v>
      </c>
      <c r="B36" s="17" t="s">
        <v>204</v>
      </c>
      <c r="C36" s="16" t="s">
        <v>16</v>
      </c>
      <c r="D36" s="30">
        <v>10102</v>
      </c>
      <c r="I36" s="22"/>
      <c r="J36" s="22"/>
    </row>
    <row r="37" spans="1:10" ht="12.75">
      <c r="A37" s="16">
        <v>22</v>
      </c>
      <c r="B37" t="s">
        <v>968</v>
      </c>
      <c r="C37" s="16" t="s">
        <v>69</v>
      </c>
      <c r="D37" s="30">
        <v>9983</v>
      </c>
      <c r="I37" s="22"/>
      <c r="J37" s="22"/>
    </row>
    <row r="38" spans="1:10" ht="12.75">
      <c r="A38" s="16">
        <v>23</v>
      </c>
      <c r="B38" t="s">
        <v>969</v>
      </c>
      <c r="C38" s="16" t="s">
        <v>69</v>
      </c>
      <c r="D38" s="30">
        <v>9802</v>
      </c>
      <c r="I38" s="22"/>
      <c r="J38" s="22"/>
    </row>
    <row r="39" spans="1:10" ht="12.75">
      <c r="A39" s="16">
        <v>24</v>
      </c>
      <c r="B39" s="17" t="s">
        <v>268</v>
      </c>
      <c r="C39" s="16" t="s">
        <v>18</v>
      </c>
      <c r="D39" s="30">
        <v>9602</v>
      </c>
      <c r="I39" s="22"/>
      <c r="J39" s="22"/>
    </row>
    <row r="40" spans="1:10" ht="12.75">
      <c r="A40" s="16">
        <v>25</v>
      </c>
      <c r="B40" s="17" t="s">
        <v>269</v>
      </c>
      <c r="C40" s="16" t="s">
        <v>12</v>
      </c>
      <c r="D40" s="30">
        <v>9486</v>
      </c>
      <c r="I40" s="22"/>
      <c r="J40" s="22"/>
    </row>
    <row r="41" spans="1:10" ht="12.75">
      <c r="A41" s="16">
        <v>26</v>
      </c>
      <c r="B41" s="17" t="s">
        <v>92</v>
      </c>
      <c r="C41" s="16" t="s">
        <v>34</v>
      </c>
      <c r="D41" s="30">
        <v>9264</v>
      </c>
      <c r="I41" s="22"/>
      <c r="J41" s="22"/>
    </row>
    <row r="42" spans="1:10" ht="12.75">
      <c r="A42" s="16">
        <v>27</v>
      </c>
      <c r="B42" s="17" t="s">
        <v>206</v>
      </c>
      <c r="C42" s="16" t="s">
        <v>36</v>
      </c>
      <c r="D42" s="30">
        <v>8920</v>
      </c>
      <c r="I42" s="22"/>
      <c r="J42" s="22"/>
    </row>
    <row r="43" spans="1:10" ht="12.75">
      <c r="A43" s="16">
        <v>28</v>
      </c>
      <c r="B43" s="17" t="s">
        <v>213</v>
      </c>
      <c r="C43" s="26" t="s">
        <v>18</v>
      </c>
      <c r="D43" s="30">
        <v>8722</v>
      </c>
      <c r="E43" s="31"/>
      <c r="F43" s="31"/>
      <c r="I43" s="22"/>
      <c r="J43" s="22"/>
    </row>
    <row r="44" spans="1:10" ht="12.75">
      <c r="A44" s="16">
        <v>29</v>
      </c>
      <c r="B44" s="17" t="s">
        <v>271</v>
      </c>
      <c r="C44" s="16" t="s">
        <v>38</v>
      </c>
      <c r="D44" s="30">
        <v>8697</v>
      </c>
      <c r="E44" s="31"/>
      <c r="F44" s="31"/>
      <c r="I44" s="22"/>
      <c r="J44" s="22"/>
    </row>
    <row r="45" spans="1:10" ht="12.75">
      <c r="A45" s="16">
        <v>30</v>
      </c>
      <c r="B45" s="17" t="s">
        <v>272</v>
      </c>
      <c r="C45" s="16" t="s">
        <v>209</v>
      </c>
      <c r="D45" s="30">
        <v>8657</v>
      </c>
      <c r="E45" s="31"/>
      <c r="F45" s="31"/>
      <c r="I45" s="22"/>
      <c r="J45" s="22"/>
    </row>
    <row r="46" spans="1:10" ht="12.75">
      <c r="A46" s="16">
        <v>31</v>
      </c>
      <c r="B46" s="17" t="s">
        <v>207</v>
      </c>
      <c r="C46" s="16" t="s">
        <v>23</v>
      </c>
      <c r="D46" s="30">
        <v>8422</v>
      </c>
      <c r="E46" s="31"/>
      <c r="F46" s="31"/>
      <c r="I46" s="22"/>
      <c r="J46" s="22"/>
    </row>
    <row r="47" spans="1:10" ht="12.75">
      <c r="A47" s="16">
        <v>32</v>
      </c>
      <c r="B47" s="17" t="s">
        <v>273</v>
      </c>
      <c r="C47" s="26" t="s">
        <v>64</v>
      </c>
      <c r="D47" s="30">
        <v>8393</v>
      </c>
      <c r="E47" s="31"/>
      <c r="F47" s="31"/>
      <c r="I47" s="22"/>
      <c r="J47" s="22"/>
    </row>
    <row r="48" spans="1:10" ht="12.75">
      <c r="A48" s="16">
        <v>33</v>
      </c>
      <c r="B48" s="17" t="s">
        <v>164</v>
      </c>
      <c r="C48" s="26" t="s">
        <v>20</v>
      </c>
      <c r="D48" s="30">
        <v>8365</v>
      </c>
      <c r="E48" s="31"/>
      <c r="F48" s="31"/>
      <c r="G48" s="31"/>
      <c r="H48" s="31"/>
      <c r="I48" s="22"/>
      <c r="J48" s="22"/>
    </row>
    <row r="49" spans="1:10" ht="12.75">
      <c r="A49" s="16">
        <v>34</v>
      </c>
      <c r="B49" s="17" t="s">
        <v>230</v>
      </c>
      <c r="C49" s="26" t="s">
        <v>62</v>
      </c>
      <c r="D49" s="30">
        <v>8306</v>
      </c>
      <c r="E49" s="31"/>
      <c r="F49" s="31"/>
      <c r="G49" s="31"/>
      <c r="H49" s="31"/>
      <c r="I49" s="22"/>
      <c r="J49" s="22"/>
    </row>
    <row r="50" spans="1:10" ht="12.75">
      <c r="A50" s="16">
        <v>35</v>
      </c>
      <c r="B50" s="17" t="s">
        <v>274</v>
      </c>
      <c r="C50" s="26" t="s">
        <v>18</v>
      </c>
      <c r="D50" s="30">
        <v>8195</v>
      </c>
      <c r="E50" s="17"/>
      <c r="F50" s="17"/>
      <c r="I50" s="22"/>
      <c r="J50" s="22"/>
    </row>
    <row r="51" spans="1:10" ht="12.75">
      <c r="A51" s="16">
        <v>36</v>
      </c>
      <c r="B51" s="17" t="s">
        <v>275</v>
      </c>
      <c r="C51" s="26" t="s">
        <v>18</v>
      </c>
      <c r="D51" s="30">
        <v>8171</v>
      </c>
      <c r="E51" s="17"/>
      <c r="F51" s="17"/>
      <c r="G51" s="31"/>
      <c r="H51" s="31"/>
      <c r="I51" s="22"/>
      <c r="J51" s="22"/>
    </row>
    <row r="52" spans="1:10" ht="12.75">
      <c r="A52" s="16">
        <v>37</v>
      </c>
      <c r="B52" s="17" t="s">
        <v>211</v>
      </c>
      <c r="C52" s="26" t="s">
        <v>20</v>
      </c>
      <c r="D52" s="30">
        <v>8160</v>
      </c>
      <c r="E52" s="31"/>
      <c r="F52" s="31"/>
      <c r="G52" s="31"/>
      <c r="H52" s="31"/>
      <c r="I52" s="22"/>
      <c r="J52" s="22"/>
    </row>
    <row r="53" spans="1:10" ht="12.75">
      <c r="A53" s="16">
        <v>38</v>
      </c>
      <c r="B53" s="17" t="s">
        <v>229</v>
      </c>
      <c r="C53" s="26" t="s">
        <v>36</v>
      </c>
      <c r="D53" s="30">
        <v>8074</v>
      </c>
      <c r="E53" s="31"/>
      <c r="F53" s="31"/>
      <c r="G53" s="31"/>
      <c r="H53" s="31"/>
      <c r="I53" s="22"/>
      <c r="J53" s="22"/>
    </row>
    <row r="54" spans="1:10" ht="12.75">
      <c r="A54" s="16">
        <v>39</v>
      </c>
      <c r="B54" s="17" t="s">
        <v>276</v>
      </c>
      <c r="C54" s="26" t="s">
        <v>64</v>
      </c>
      <c r="D54" s="30">
        <v>7813</v>
      </c>
      <c r="E54" s="17"/>
      <c r="F54" s="17"/>
      <c r="I54" s="22"/>
      <c r="J54" s="22"/>
    </row>
    <row r="55" spans="1:10" ht="12.75">
      <c r="A55" s="16">
        <v>40</v>
      </c>
      <c r="B55" s="17" t="s">
        <v>126</v>
      </c>
      <c r="C55" s="26" t="s">
        <v>14</v>
      </c>
      <c r="D55" s="30">
        <v>7686</v>
      </c>
      <c r="E55" s="31"/>
      <c r="F55" s="31"/>
      <c r="I55" s="22"/>
      <c r="J55" s="22"/>
    </row>
    <row r="56" spans="1:10" ht="12.75">
      <c r="A56" s="16">
        <v>41</v>
      </c>
      <c r="B56" s="17" t="s">
        <v>59</v>
      </c>
      <c r="C56" s="26" t="s">
        <v>16</v>
      </c>
      <c r="D56" s="30">
        <v>7632</v>
      </c>
      <c r="E56" s="31"/>
      <c r="F56" s="31"/>
      <c r="I56" s="22"/>
      <c r="J56" s="22"/>
    </row>
    <row r="57" spans="1:10" ht="12.75">
      <c r="A57" s="16">
        <v>42</v>
      </c>
      <c r="B57" s="17" t="s">
        <v>232</v>
      </c>
      <c r="C57" s="26" t="s">
        <v>78</v>
      </c>
      <c r="D57" s="30">
        <v>7551</v>
      </c>
      <c r="I57" s="22"/>
      <c r="J57" s="22"/>
    </row>
    <row r="58" spans="1:10" ht="12.75">
      <c r="A58" s="16">
        <v>43</v>
      </c>
      <c r="B58" s="17" t="s">
        <v>88</v>
      </c>
      <c r="C58" s="26" t="s">
        <v>34</v>
      </c>
      <c r="D58" s="30">
        <v>7426</v>
      </c>
      <c r="F58" s="31"/>
      <c r="G58" s="31"/>
      <c r="H58" s="31"/>
      <c r="I58" s="22"/>
      <c r="J58" s="22"/>
    </row>
    <row r="59" spans="1:10" ht="12.75">
      <c r="A59" s="16">
        <v>44</v>
      </c>
      <c r="B59" s="17" t="s">
        <v>178</v>
      </c>
      <c r="C59" s="26" t="s">
        <v>40</v>
      </c>
      <c r="D59" s="30">
        <v>6941</v>
      </c>
      <c r="F59" s="31"/>
      <c r="G59" s="31"/>
      <c r="H59" s="31"/>
      <c r="I59" s="22"/>
      <c r="J59" s="22"/>
    </row>
    <row r="60" spans="1:10" ht="12.75">
      <c r="A60" s="16">
        <v>45</v>
      </c>
      <c r="B60" s="17" t="s">
        <v>277</v>
      </c>
      <c r="C60" s="26" t="s">
        <v>209</v>
      </c>
      <c r="D60" s="30">
        <v>6828</v>
      </c>
      <c r="F60" s="31"/>
      <c r="G60" s="31"/>
      <c r="H60" s="31"/>
      <c r="I60" s="22"/>
      <c r="J60" s="22"/>
    </row>
    <row r="61" spans="1:10" ht="12.75">
      <c r="A61" s="16">
        <v>46</v>
      </c>
      <c r="B61" s="17" t="s">
        <v>278</v>
      </c>
      <c r="C61" s="26" t="s">
        <v>62</v>
      </c>
      <c r="D61" s="30">
        <v>6337</v>
      </c>
      <c r="F61" s="31"/>
      <c r="G61" s="31"/>
      <c r="H61" s="31"/>
      <c r="I61" s="22"/>
      <c r="J61" s="22"/>
    </row>
    <row r="62" spans="1:4" ht="12.75">
      <c r="A62" s="16">
        <v>47</v>
      </c>
      <c r="B62" s="17" t="s">
        <v>176</v>
      </c>
      <c r="C62" s="26" t="s">
        <v>36</v>
      </c>
      <c r="D62" s="30">
        <v>6173</v>
      </c>
    </row>
    <row r="63" spans="1:4" ht="12.75">
      <c r="A63" s="16">
        <v>48</v>
      </c>
      <c r="B63" s="17" t="s">
        <v>107</v>
      </c>
      <c r="C63" s="26" t="s">
        <v>78</v>
      </c>
      <c r="D63" s="30">
        <v>5880</v>
      </c>
    </row>
    <row r="64" spans="1:4" ht="12.75">
      <c r="A64" s="16">
        <v>49</v>
      </c>
      <c r="B64" s="17" t="s">
        <v>279</v>
      </c>
      <c r="C64" s="16" t="s">
        <v>23</v>
      </c>
      <c r="D64" s="30">
        <v>5835</v>
      </c>
    </row>
    <row r="65" spans="1:4" ht="12.75">
      <c r="A65" s="16">
        <v>50</v>
      </c>
      <c r="B65" s="17" t="s">
        <v>208</v>
      </c>
      <c r="C65" s="26" t="s">
        <v>209</v>
      </c>
      <c r="D65" s="30">
        <v>5527</v>
      </c>
    </row>
    <row r="66" spans="1:4" ht="12.75">
      <c r="A66" s="16">
        <v>51</v>
      </c>
      <c r="B66" s="17" t="s">
        <v>131</v>
      </c>
      <c r="C66" s="26" t="s">
        <v>40</v>
      </c>
      <c r="D66" s="30">
        <v>5413</v>
      </c>
    </row>
    <row r="67" spans="1:4" ht="12.75">
      <c r="A67" s="16">
        <v>52</v>
      </c>
      <c r="B67" s="17" t="s">
        <v>280</v>
      </c>
      <c r="C67" s="26" t="s">
        <v>214</v>
      </c>
      <c r="D67" s="30">
        <v>5010</v>
      </c>
    </row>
    <row r="68" spans="1:4" ht="12.75">
      <c r="A68" s="16">
        <v>53</v>
      </c>
      <c r="B68" s="17" t="s">
        <v>238</v>
      </c>
      <c r="C68" s="26" t="s">
        <v>214</v>
      </c>
      <c r="D68" s="30">
        <v>3339</v>
      </c>
    </row>
    <row r="69" spans="1:4" ht="12.75">
      <c r="A69" s="16">
        <v>54</v>
      </c>
      <c r="B69" s="17" t="s">
        <v>281</v>
      </c>
      <c r="C69" s="26" t="s">
        <v>270</v>
      </c>
      <c r="D69" s="30">
        <v>2467</v>
      </c>
    </row>
  </sheetData>
  <sheetProtection selectLockedCells="1" selectUnlockedCells="1"/>
  <printOptions/>
  <pageMargins left="0.7479166666666667" right="0.7479166666666667" top="0.7" bottom="0.3902777777777778" header="0.5118055555555555" footer="0.5118055555555555"/>
  <pageSetup fitToHeight="1" fitToWidth="1"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8.7109375" style="0" customWidth="1"/>
    <col min="3" max="3" width="5.421875" style="0" bestFit="1" customWidth="1"/>
    <col min="4" max="4" width="6.57421875" style="0" bestFit="1" customWidth="1"/>
    <col min="5" max="6" width="8.7109375" style="0" customWidth="1"/>
    <col min="7" max="7" width="7.7109375" style="0" bestFit="1" customWidth="1"/>
    <col min="8" max="8" width="13.8515625" style="0" bestFit="1" customWidth="1"/>
    <col min="9" max="9" width="8.7109375" style="0" customWidth="1"/>
  </cols>
  <sheetData>
    <row r="1" spans="1:9" ht="21" customHeight="1">
      <c r="A1" s="6" t="s">
        <v>282</v>
      </c>
      <c r="B1" s="17"/>
      <c r="C1" s="17"/>
      <c r="D1" s="17"/>
      <c r="E1" s="17"/>
      <c r="F1" s="17"/>
      <c r="G1" s="17"/>
      <c r="H1" s="17"/>
      <c r="I1" s="17"/>
    </row>
    <row r="2" spans="1:9" ht="12.75" customHeight="1">
      <c r="A2" s="32" t="s">
        <v>283</v>
      </c>
      <c r="B2" s="17"/>
      <c r="C2" s="17"/>
      <c r="D2" s="17"/>
      <c r="E2" s="17"/>
      <c r="F2" s="92" t="s">
        <v>905</v>
      </c>
      <c r="G2" s="17" t="s">
        <v>194</v>
      </c>
      <c r="H2" s="17" t="s">
        <v>242</v>
      </c>
      <c r="I2" s="25" t="s">
        <v>284</v>
      </c>
    </row>
    <row r="3" spans="1:9" ht="12.75">
      <c r="A3" s="17"/>
      <c r="B3" s="17"/>
      <c r="C3" s="17"/>
      <c r="D3" s="17"/>
      <c r="E3" s="17"/>
      <c r="F3" s="92" t="s">
        <v>906</v>
      </c>
      <c r="G3" s="17" t="s">
        <v>195</v>
      </c>
      <c r="H3" s="17" t="s">
        <v>285</v>
      </c>
      <c r="I3" s="17" t="s">
        <v>151</v>
      </c>
    </row>
    <row r="4" spans="1:9" ht="12.75">
      <c r="A4" s="17" t="s">
        <v>286</v>
      </c>
      <c r="B4" s="17"/>
      <c r="C4" s="26">
        <v>70</v>
      </c>
      <c r="D4" s="16" t="s">
        <v>907</v>
      </c>
      <c r="E4" s="17"/>
      <c r="F4" s="92" t="s">
        <v>910</v>
      </c>
      <c r="G4" s="17" t="s">
        <v>287</v>
      </c>
      <c r="H4" s="17" t="s">
        <v>288</v>
      </c>
      <c r="I4" s="17" t="s">
        <v>289</v>
      </c>
    </row>
    <row r="5" spans="1:9" ht="12.75">
      <c r="A5" s="17"/>
      <c r="B5" s="17"/>
      <c r="C5" s="26">
        <v>18</v>
      </c>
      <c r="D5" s="16" t="s">
        <v>908</v>
      </c>
      <c r="E5" s="17"/>
      <c r="F5" s="92" t="s">
        <v>911</v>
      </c>
      <c r="G5" s="17" t="s">
        <v>198</v>
      </c>
      <c r="H5" s="17" t="s">
        <v>196</v>
      </c>
      <c r="I5" s="17" t="s">
        <v>290</v>
      </c>
    </row>
    <row r="6" spans="1:9" ht="12.75">
      <c r="A6" s="17"/>
      <c r="B6" s="17"/>
      <c r="C6" s="26">
        <v>9</v>
      </c>
      <c r="D6" s="22" t="s">
        <v>909</v>
      </c>
      <c r="E6" s="17"/>
      <c r="F6" s="92" t="s">
        <v>912</v>
      </c>
      <c r="G6" s="17" t="s">
        <v>200</v>
      </c>
      <c r="H6" s="17" t="s">
        <v>291</v>
      </c>
      <c r="I6" s="25" t="s">
        <v>292</v>
      </c>
    </row>
    <row r="7" spans="3:9" ht="12.75">
      <c r="C7" s="26">
        <v>21</v>
      </c>
      <c r="D7" s="16" t="s">
        <v>976</v>
      </c>
      <c r="E7" s="17"/>
      <c r="F7" s="92" t="s">
        <v>913</v>
      </c>
      <c r="G7" s="17" t="s">
        <v>241</v>
      </c>
      <c r="H7" s="17" t="s">
        <v>293</v>
      </c>
      <c r="I7" s="25" t="s">
        <v>294</v>
      </c>
    </row>
    <row r="8" spans="5:9" ht="12.75">
      <c r="E8" s="17"/>
      <c r="F8" s="92" t="s">
        <v>914</v>
      </c>
      <c r="G8" s="17" t="s">
        <v>248</v>
      </c>
      <c r="H8" s="17" t="s">
        <v>295</v>
      </c>
      <c r="I8" s="25" t="s">
        <v>296</v>
      </c>
    </row>
    <row r="9" spans="5:9" ht="12.75">
      <c r="E9" s="17"/>
      <c r="F9" s="92" t="s">
        <v>925</v>
      </c>
      <c r="G9" s="17" t="s">
        <v>250</v>
      </c>
      <c r="H9" s="17" t="s">
        <v>297</v>
      </c>
      <c r="I9" s="25" t="s">
        <v>298</v>
      </c>
    </row>
    <row r="10" spans="5:9" ht="12.75">
      <c r="E10" s="17"/>
      <c r="F10" s="92" t="s">
        <v>926</v>
      </c>
      <c r="G10" s="17" t="s">
        <v>253</v>
      </c>
      <c r="H10" s="17" t="s">
        <v>299</v>
      </c>
      <c r="I10" s="25" t="s">
        <v>300</v>
      </c>
    </row>
    <row r="11" spans="6:8" ht="12.75">
      <c r="F11" s="33"/>
      <c r="G11" s="33"/>
      <c r="H11" s="34"/>
    </row>
    <row r="14" ht="12.75">
      <c r="F14" s="6"/>
    </row>
    <row r="15" spans="1:10" ht="12.75">
      <c r="A15" s="5" t="s">
        <v>7</v>
      </c>
      <c r="B15" s="6" t="s">
        <v>8</v>
      </c>
      <c r="C15" s="5" t="s">
        <v>9</v>
      </c>
      <c r="D15" s="5" t="s">
        <v>10</v>
      </c>
      <c r="F15" s="38" t="s">
        <v>902</v>
      </c>
      <c r="G15" s="38" t="s">
        <v>9</v>
      </c>
      <c r="H15" s="5" t="s">
        <v>24</v>
      </c>
      <c r="I15" s="5" t="s">
        <v>539</v>
      </c>
      <c r="J15" s="91" t="s">
        <v>903</v>
      </c>
    </row>
    <row r="16" spans="1:10" ht="12.75">
      <c r="A16" s="7">
        <v>1</v>
      </c>
      <c r="B16" s="8" t="s">
        <v>161</v>
      </c>
      <c r="C16" s="9" t="s">
        <v>30</v>
      </c>
      <c r="D16" s="27">
        <v>13899</v>
      </c>
      <c r="F16" s="16">
        <v>1</v>
      </c>
      <c r="G16" s="16" t="s">
        <v>30</v>
      </c>
      <c r="H16" s="18">
        <f>J16/I16/$C$5</f>
        <v>647.8888888888889</v>
      </c>
      <c r="I16" s="16">
        <f>COUNTIF($C$16:$D$150,G16)</f>
        <v>6</v>
      </c>
      <c r="J16" s="92">
        <f>SUMIF($C$16:$D$146,G16,$D$16:$D$146)</f>
        <v>69972</v>
      </c>
    </row>
    <row r="17" spans="1:10" ht="12.75">
      <c r="A17" s="10">
        <v>2</v>
      </c>
      <c r="B17" s="11" t="s">
        <v>267</v>
      </c>
      <c r="C17" s="12" t="s">
        <v>30</v>
      </c>
      <c r="D17" s="27">
        <v>13470</v>
      </c>
      <c r="F17" s="16">
        <v>2</v>
      </c>
      <c r="G17" s="16" t="s">
        <v>12</v>
      </c>
      <c r="H17" s="18">
        <f aca="true" t="shared" si="0" ref="H17:H36">J17/I17/$C$5</f>
        <v>640.7962962962963</v>
      </c>
      <c r="I17" s="16">
        <f aca="true" t="shared" si="1" ref="I17:I36">COUNTIF($C$16:$D$150,G17)</f>
        <v>3</v>
      </c>
      <c r="J17" s="92">
        <f aca="true" t="shared" si="2" ref="J17:J36">SUMIF($C$16:$D$146,G17,$D$16:$D$146)</f>
        <v>34603</v>
      </c>
    </row>
    <row r="18" spans="1:10" ht="12.75">
      <c r="A18" s="13">
        <v>3</v>
      </c>
      <c r="B18" s="14" t="s">
        <v>160</v>
      </c>
      <c r="C18" s="15" t="s">
        <v>30</v>
      </c>
      <c r="D18" s="27">
        <v>12879</v>
      </c>
      <c r="F18" s="16">
        <v>3</v>
      </c>
      <c r="G18" s="16" t="s">
        <v>62</v>
      </c>
      <c r="H18" s="18">
        <f t="shared" si="0"/>
        <v>631.462962962963</v>
      </c>
      <c r="I18" s="16">
        <f t="shared" si="1"/>
        <v>3</v>
      </c>
      <c r="J18" s="92">
        <f t="shared" si="2"/>
        <v>34099</v>
      </c>
    </row>
    <row r="19" spans="1:10" ht="12.75">
      <c r="A19" s="16">
        <v>4</v>
      </c>
      <c r="B19" t="s">
        <v>90</v>
      </c>
      <c r="C19" s="16" t="s">
        <v>23</v>
      </c>
      <c r="D19" s="22">
        <v>12853</v>
      </c>
      <c r="F19" s="16">
        <v>4</v>
      </c>
      <c r="G19" s="16" t="s">
        <v>23</v>
      </c>
      <c r="H19" s="18">
        <f t="shared" si="0"/>
        <v>581.25</v>
      </c>
      <c r="I19" s="16">
        <f t="shared" si="1"/>
        <v>6</v>
      </c>
      <c r="J19" s="92">
        <f t="shared" si="2"/>
        <v>62775</v>
      </c>
    </row>
    <row r="20" spans="1:10" ht="12.75">
      <c r="A20" s="16">
        <v>5</v>
      </c>
      <c r="B20" t="s">
        <v>301</v>
      </c>
      <c r="C20" s="16" t="s">
        <v>62</v>
      </c>
      <c r="D20" s="22">
        <v>12678</v>
      </c>
      <c r="F20" s="16">
        <v>5</v>
      </c>
      <c r="G20" s="16" t="s">
        <v>18</v>
      </c>
      <c r="H20" s="18">
        <f t="shared" si="0"/>
        <v>571.9722222222222</v>
      </c>
      <c r="I20" s="16">
        <f t="shared" si="1"/>
        <v>6</v>
      </c>
      <c r="J20" s="92">
        <f t="shared" si="2"/>
        <v>61773</v>
      </c>
    </row>
    <row r="21" spans="1:10" ht="12.75">
      <c r="A21" s="16">
        <v>6</v>
      </c>
      <c r="B21" t="s">
        <v>66</v>
      </c>
      <c r="C21" s="16" t="s">
        <v>23</v>
      </c>
      <c r="D21" s="22">
        <v>12302</v>
      </c>
      <c r="F21" s="16">
        <v>6</v>
      </c>
      <c r="G21" s="16" t="s">
        <v>16</v>
      </c>
      <c r="H21" s="18">
        <f t="shared" si="0"/>
        <v>569.5138888888889</v>
      </c>
      <c r="I21" s="16">
        <f t="shared" si="1"/>
        <v>4</v>
      </c>
      <c r="J21" s="92">
        <f t="shared" si="2"/>
        <v>41005</v>
      </c>
    </row>
    <row r="22" spans="1:10" ht="12.75">
      <c r="A22" s="16">
        <v>7</v>
      </c>
      <c r="B22" t="s">
        <v>258</v>
      </c>
      <c r="C22" s="16" t="s">
        <v>122</v>
      </c>
      <c r="D22" s="22">
        <v>12122</v>
      </c>
      <c r="F22" s="16">
        <v>7</v>
      </c>
      <c r="G22" s="16" t="s">
        <v>20</v>
      </c>
      <c r="H22" s="18">
        <f t="shared" si="0"/>
        <v>539.2777777777778</v>
      </c>
      <c r="I22" s="16">
        <f t="shared" si="1"/>
        <v>4</v>
      </c>
      <c r="J22" s="92">
        <f t="shared" si="2"/>
        <v>38828</v>
      </c>
    </row>
    <row r="23" spans="1:10" ht="12.75">
      <c r="A23" s="16">
        <v>8</v>
      </c>
      <c r="B23" t="s">
        <v>745</v>
      </c>
      <c r="C23" s="16" t="s">
        <v>16</v>
      </c>
      <c r="D23" s="22">
        <v>12105</v>
      </c>
      <c r="F23" s="16">
        <v>8</v>
      </c>
      <c r="G23" s="16" t="s">
        <v>38</v>
      </c>
      <c r="H23" s="18">
        <f t="shared" si="0"/>
        <v>527.7407407407408</v>
      </c>
      <c r="I23" s="16">
        <f t="shared" si="1"/>
        <v>3</v>
      </c>
      <c r="J23" s="92">
        <f t="shared" si="2"/>
        <v>28498</v>
      </c>
    </row>
    <row r="24" spans="1:10" ht="12.75">
      <c r="A24" s="16">
        <v>9</v>
      </c>
      <c r="B24" t="s">
        <v>302</v>
      </c>
      <c r="C24" s="16" t="s">
        <v>23</v>
      </c>
      <c r="D24" s="22">
        <v>11918</v>
      </c>
      <c r="F24" s="16">
        <v>9</v>
      </c>
      <c r="G24" s="16" t="s">
        <v>64</v>
      </c>
      <c r="H24" s="18">
        <f t="shared" si="0"/>
        <v>519.1481481481482</v>
      </c>
      <c r="I24" s="16">
        <f t="shared" si="1"/>
        <v>3</v>
      </c>
      <c r="J24" s="92">
        <f t="shared" si="2"/>
        <v>28034</v>
      </c>
    </row>
    <row r="25" spans="1:10" ht="12.75">
      <c r="A25" s="16">
        <v>10</v>
      </c>
      <c r="B25" t="s">
        <v>58</v>
      </c>
      <c r="C25" s="16" t="s">
        <v>12</v>
      </c>
      <c r="D25" s="22">
        <v>11822</v>
      </c>
      <c r="F25" s="16">
        <v>10</v>
      </c>
      <c r="G25" s="16" t="s">
        <v>305</v>
      </c>
      <c r="H25" s="18">
        <f t="shared" si="0"/>
        <v>493.80555555555554</v>
      </c>
      <c r="I25" s="16">
        <f t="shared" si="1"/>
        <v>2</v>
      </c>
      <c r="J25" s="92">
        <f t="shared" si="2"/>
        <v>17777</v>
      </c>
    </row>
    <row r="26" spans="1:10" ht="12.75">
      <c r="A26" s="16">
        <v>11</v>
      </c>
      <c r="B26" t="s">
        <v>219</v>
      </c>
      <c r="C26" s="16" t="s">
        <v>62</v>
      </c>
      <c r="D26" s="22">
        <v>11609</v>
      </c>
      <c r="F26" s="16">
        <v>11</v>
      </c>
      <c r="G26" s="16" t="s">
        <v>40</v>
      </c>
      <c r="H26" s="18">
        <f t="shared" si="0"/>
        <v>493.05555555555554</v>
      </c>
      <c r="I26" s="16">
        <f t="shared" si="1"/>
        <v>3</v>
      </c>
      <c r="J26" s="92">
        <f t="shared" si="2"/>
        <v>26625</v>
      </c>
    </row>
    <row r="27" spans="1:10" ht="12.75">
      <c r="A27" s="16">
        <v>12</v>
      </c>
      <c r="B27" t="s">
        <v>104</v>
      </c>
      <c r="C27" s="16" t="s">
        <v>12</v>
      </c>
      <c r="D27" s="22">
        <v>11520</v>
      </c>
      <c r="F27" s="16">
        <v>12</v>
      </c>
      <c r="G27" s="16" t="s">
        <v>78</v>
      </c>
      <c r="H27" s="18">
        <f t="shared" si="0"/>
        <v>491.6111111111111</v>
      </c>
      <c r="I27" s="16">
        <f t="shared" si="1"/>
        <v>3</v>
      </c>
      <c r="J27" s="92">
        <f t="shared" si="2"/>
        <v>26547</v>
      </c>
    </row>
    <row r="28" spans="1:10" ht="12.75">
      <c r="A28" s="16">
        <v>13</v>
      </c>
      <c r="B28" t="s">
        <v>303</v>
      </c>
      <c r="C28" s="16" t="s">
        <v>34</v>
      </c>
      <c r="D28" s="22">
        <v>11505</v>
      </c>
      <c r="F28" s="16">
        <v>13</v>
      </c>
      <c r="G28" s="16" t="s">
        <v>36</v>
      </c>
      <c r="H28" s="18">
        <f t="shared" si="0"/>
        <v>490.42592592592587</v>
      </c>
      <c r="I28" s="16">
        <f t="shared" si="1"/>
        <v>3</v>
      </c>
      <c r="J28" s="92">
        <f t="shared" si="2"/>
        <v>26483</v>
      </c>
    </row>
    <row r="29" spans="1:10" ht="12.75">
      <c r="A29" s="16">
        <v>14</v>
      </c>
      <c r="B29" t="s">
        <v>85</v>
      </c>
      <c r="C29" s="16" t="s">
        <v>40</v>
      </c>
      <c r="D29" s="22">
        <v>11491</v>
      </c>
      <c r="F29" s="16">
        <v>14</v>
      </c>
      <c r="G29" s="16" t="s">
        <v>122</v>
      </c>
      <c r="H29" s="18">
        <f t="shared" si="0"/>
        <v>476.93055555555554</v>
      </c>
      <c r="I29" s="16">
        <f t="shared" si="1"/>
        <v>4</v>
      </c>
      <c r="J29" s="92">
        <f t="shared" si="2"/>
        <v>34339</v>
      </c>
    </row>
    <row r="30" spans="1:10" ht="12.75">
      <c r="A30" s="16">
        <v>15</v>
      </c>
      <c r="B30" t="s">
        <v>210</v>
      </c>
      <c r="C30" s="16" t="s">
        <v>64</v>
      </c>
      <c r="D30" s="22">
        <v>11401</v>
      </c>
      <c r="F30" s="16">
        <v>15</v>
      </c>
      <c r="G30" s="16" t="s">
        <v>14</v>
      </c>
      <c r="H30" s="18">
        <f t="shared" si="0"/>
        <v>475.94444444444446</v>
      </c>
      <c r="I30" s="16">
        <f t="shared" si="1"/>
        <v>1</v>
      </c>
      <c r="J30" s="92">
        <f t="shared" si="2"/>
        <v>8567</v>
      </c>
    </row>
    <row r="31" spans="1:10" ht="12.75">
      <c r="A31" s="16">
        <v>16</v>
      </c>
      <c r="B31" t="s">
        <v>304</v>
      </c>
      <c r="C31" s="16" t="s">
        <v>305</v>
      </c>
      <c r="D31" s="22">
        <v>11377</v>
      </c>
      <c r="F31" s="16">
        <v>16</v>
      </c>
      <c r="G31" s="16" t="s">
        <v>69</v>
      </c>
      <c r="H31" s="18">
        <f t="shared" si="0"/>
        <v>466.4583333333333</v>
      </c>
      <c r="I31" s="16">
        <f t="shared" si="1"/>
        <v>4</v>
      </c>
      <c r="J31" s="92">
        <f t="shared" si="2"/>
        <v>33585</v>
      </c>
    </row>
    <row r="32" spans="1:10" ht="12.75">
      <c r="A32" s="16">
        <v>17</v>
      </c>
      <c r="B32" t="s">
        <v>93</v>
      </c>
      <c r="C32" s="16" t="s">
        <v>16</v>
      </c>
      <c r="D32" s="22">
        <v>11294</v>
      </c>
      <c r="F32" s="16">
        <v>17</v>
      </c>
      <c r="G32" s="16" t="s">
        <v>34</v>
      </c>
      <c r="H32" s="18">
        <f t="shared" si="0"/>
        <v>446.56944444444446</v>
      </c>
      <c r="I32" s="16">
        <f t="shared" si="1"/>
        <v>4</v>
      </c>
      <c r="J32" s="92">
        <f t="shared" si="2"/>
        <v>32153</v>
      </c>
    </row>
    <row r="33" spans="1:10" ht="12.75">
      <c r="A33" s="16">
        <v>18</v>
      </c>
      <c r="B33" t="s">
        <v>203</v>
      </c>
      <c r="C33" s="16" t="s">
        <v>12</v>
      </c>
      <c r="D33" s="22">
        <v>11261</v>
      </c>
      <c r="F33" s="16">
        <v>18</v>
      </c>
      <c r="G33" s="16" t="s">
        <v>310</v>
      </c>
      <c r="H33" s="18">
        <f t="shared" si="0"/>
        <v>398.96296296296293</v>
      </c>
      <c r="I33" s="16">
        <f t="shared" si="1"/>
        <v>3</v>
      </c>
      <c r="J33" s="92">
        <f t="shared" si="2"/>
        <v>21544</v>
      </c>
    </row>
    <row r="34" spans="1:10" ht="12.75">
      <c r="A34" s="16">
        <v>19</v>
      </c>
      <c r="B34" t="s">
        <v>274</v>
      </c>
      <c r="C34" s="16" t="s">
        <v>18</v>
      </c>
      <c r="D34" s="22">
        <v>11003</v>
      </c>
      <c r="F34" s="16">
        <v>19</v>
      </c>
      <c r="G34" s="16" t="s">
        <v>312</v>
      </c>
      <c r="H34" s="18">
        <f t="shared" si="0"/>
        <v>384.6111111111111</v>
      </c>
      <c r="I34" s="16">
        <f t="shared" si="1"/>
        <v>1</v>
      </c>
      <c r="J34" s="92">
        <f t="shared" si="2"/>
        <v>6923</v>
      </c>
    </row>
    <row r="35" spans="1:10" ht="12.75">
      <c r="A35" s="16">
        <v>20</v>
      </c>
      <c r="B35" t="s">
        <v>306</v>
      </c>
      <c r="C35" s="16" t="s">
        <v>23</v>
      </c>
      <c r="D35" s="22">
        <v>10851</v>
      </c>
      <c r="F35" s="16">
        <v>20</v>
      </c>
      <c r="G35" s="16" t="s">
        <v>209</v>
      </c>
      <c r="H35" s="18">
        <f t="shared" si="0"/>
        <v>367</v>
      </c>
      <c r="I35" s="16">
        <f t="shared" si="1"/>
        <v>3</v>
      </c>
      <c r="J35" s="92">
        <f t="shared" si="2"/>
        <v>19818</v>
      </c>
    </row>
    <row r="36" spans="1:10" ht="12.75">
      <c r="A36" s="16">
        <v>21</v>
      </c>
      <c r="B36" t="s">
        <v>307</v>
      </c>
      <c r="C36" s="16" t="s">
        <v>30</v>
      </c>
      <c r="D36" s="22">
        <v>10756</v>
      </c>
      <c r="F36" s="16">
        <v>21</v>
      </c>
      <c r="G36" s="16" t="s">
        <v>313</v>
      </c>
      <c r="H36" s="18">
        <f t="shared" si="0"/>
        <v>131.61111111111111</v>
      </c>
      <c r="I36" s="16">
        <f t="shared" si="1"/>
        <v>1</v>
      </c>
      <c r="J36" s="92">
        <f t="shared" si="2"/>
        <v>2369</v>
      </c>
    </row>
    <row r="37" spans="1:8" ht="12.75">
      <c r="A37" s="16">
        <v>22</v>
      </c>
      <c r="B37" t="s">
        <v>308</v>
      </c>
      <c r="C37" s="16" t="s">
        <v>18</v>
      </c>
      <c r="D37" s="22">
        <v>10705</v>
      </c>
      <c r="F37" s="16"/>
      <c r="G37" s="35"/>
      <c r="H37" s="36"/>
    </row>
    <row r="38" spans="1:4" ht="12.75">
      <c r="A38" s="16">
        <v>23</v>
      </c>
      <c r="B38" t="s">
        <v>229</v>
      </c>
      <c r="C38" s="16" t="s">
        <v>36</v>
      </c>
      <c r="D38" s="22">
        <v>10647</v>
      </c>
    </row>
    <row r="39" spans="1:4" ht="12.75">
      <c r="A39" s="16">
        <v>24</v>
      </c>
      <c r="B39" t="s">
        <v>309</v>
      </c>
      <c r="C39" s="16" t="s">
        <v>20</v>
      </c>
      <c r="D39" s="22">
        <v>10396</v>
      </c>
    </row>
    <row r="40" spans="1:4" ht="12.75">
      <c r="A40" s="16">
        <v>25</v>
      </c>
      <c r="B40" t="s">
        <v>181</v>
      </c>
      <c r="C40" s="16" t="s">
        <v>38</v>
      </c>
      <c r="D40" s="22">
        <v>10389</v>
      </c>
    </row>
    <row r="41" spans="1:4" ht="12.75">
      <c r="A41" s="16">
        <v>26</v>
      </c>
      <c r="B41" t="s">
        <v>226</v>
      </c>
      <c r="C41" s="16" t="s">
        <v>78</v>
      </c>
      <c r="D41" s="22">
        <v>10324</v>
      </c>
    </row>
    <row r="42" spans="1:4" ht="12.75">
      <c r="A42" s="16">
        <v>27</v>
      </c>
      <c r="B42" t="s">
        <v>311</v>
      </c>
      <c r="C42" s="16" t="s">
        <v>18</v>
      </c>
      <c r="D42" s="22">
        <v>10306</v>
      </c>
    </row>
    <row r="43" spans="1:4" ht="12.75">
      <c r="A43" s="16">
        <v>28</v>
      </c>
      <c r="B43" t="s">
        <v>45</v>
      </c>
      <c r="C43" s="16" t="s">
        <v>18</v>
      </c>
      <c r="D43" s="22">
        <v>10290</v>
      </c>
    </row>
    <row r="44" spans="1:4" ht="12.75">
      <c r="A44" s="16">
        <v>29</v>
      </c>
      <c r="B44" t="s">
        <v>92</v>
      </c>
      <c r="C44" s="16" t="s">
        <v>34</v>
      </c>
      <c r="D44" s="22">
        <v>10275</v>
      </c>
    </row>
    <row r="45" spans="1:4" ht="12.75">
      <c r="A45" s="16">
        <v>30</v>
      </c>
      <c r="B45" t="s">
        <v>98</v>
      </c>
      <c r="C45" s="16" t="s">
        <v>20</v>
      </c>
      <c r="D45" s="22">
        <v>10218</v>
      </c>
    </row>
    <row r="46" spans="1:4" ht="12.75">
      <c r="A46" s="16">
        <v>31</v>
      </c>
      <c r="B46" t="s">
        <v>113</v>
      </c>
      <c r="C46" s="16" t="s">
        <v>18</v>
      </c>
      <c r="D46" s="22">
        <v>10127</v>
      </c>
    </row>
    <row r="47" spans="1:4" ht="12.75">
      <c r="A47" s="16">
        <v>32</v>
      </c>
      <c r="B47" t="s">
        <v>164</v>
      </c>
      <c r="C47" s="16" t="s">
        <v>20</v>
      </c>
      <c r="D47" s="22">
        <v>9984</v>
      </c>
    </row>
    <row r="48" spans="1:5" ht="12.75">
      <c r="A48" s="16">
        <v>33</v>
      </c>
      <c r="B48" t="s">
        <v>314</v>
      </c>
      <c r="C48" s="16" t="s">
        <v>62</v>
      </c>
      <c r="D48" s="22">
        <v>9812</v>
      </c>
      <c r="E48" s="16"/>
    </row>
    <row r="49" spans="1:4" ht="12.75">
      <c r="A49" s="16">
        <v>34</v>
      </c>
      <c r="B49" t="s">
        <v>315</v>
      </c>
      <c r="C49" s="16" t="s">
        <v>30</v>
      </c>
      <c r="D49" s="22">
        <v>9694</v>
      </c>
    </row>
    <row r="50" spans="1:4" ht="12.75">
      <c r="A50" s="16">
        <v>35</v>
      </c>
      <c r="B50" t="s">
        <v>94</v>
      </c>
      <c r="C50" s="16" t="s">
        <v>78</v>
      </c>
      <c r="D50" s="22">
        <v>9617</v>
      </c>
    </row>
    <row r="51" spans="1:4" ht="12.75">
      <c r="A51" s="16">
        <v>36</v>
      </c>
      <c r="B51" t="s">
        <v>702</v>
      </c>
      <c r="C51" s="16" t="s">
        <v>69</v>
      </c>
      <c r="D51" s="22">
        <v>9575</v>
      </c>
    </row>
    <row r="52" spans="1:4" ht="12.75">
      <c r="A52" s="16">
        <v>37</v>
      </c>
      <c r="B52" t="s">
        <v>316</v>
      </c>
      <c r="C52" s="16" t="s">
        <v>18</v>
      </c>
      <c r="D52" s="22">
        <v>9342</v>
      </c>
    </row>
    <row r="53" spans="1:4" ht="12.75">
      <c r="A53" s="16">
        <v>38</v>
      </c>
      <c r="B53" t="s">
        <v>116</v>
      </c>
      <c r="C53" s="16" t="s">
        <v>30</v>
      </c>
      <c r="D53" s="22">
        <v>9274</v>
      </c>
    </row>
    <row r="54" spans="1:4" ht="12.75">
      <c r="A54" s="16">
        <v>39</v>
      </c>
      <c r="B54" t="s">
        <v>220</v>
      </c>
      <c r="C54" s="16" t="s">
        <v>38</v>
      </c>
      <c r="D54" s="22">
        <v>9223</v>
      </c>
    </row>
    <row r="55" spans="1:4" ht="12.75">
      <c r="A55" s="16">
        <v>40</v>
      </c>
      <c r="B55" t="s">
        <v>317</v>
      </c>
      <c r="C55" s="16" t="s">
        <v>36</v>
      </c>
      <c r="D55" s="22">
        <v>8988</v>
      </c>
    </row>
    <row r="56" spans="1:4" ht="12.75">
      <c r="A56" s="16">
        <v>41</v>
      </c>
      <c r="B56" t="s">
        <v>318</v>
      </c>
      <c r="C56" s="16" t="s">
        <v>38</v>
      </c>
      <c r="D56" s="22">
        <v>8886</v>
      </c>
    </row>
    <row r="57" spans="1:4" ht="12.75">
      <c r="A57" s="16">
        <v>42</v>
      </c>
      <c r="B57" t="s">
        <v>170</v>
      </c>
      <c r="C57" s="16" t="s">
        <v>122</v>
      </c>
      <c r="D57" s="22">
        <v>8857</v>
      </c>
    </row>
    <row r="58" spans="1:4" ht="12.75">
      <c r="A58" s="16">
        <v>43</v>
      </c>
      <c r="B58" t="s">
        <v>273</v>
      </c>
      <c r="C58" s="16" t="s">
        <v>64</v>
      </c>
      <c r="D58" s="22">
        <v>8819</v>
      </c>
    </row>
    <row r="59" spans="1:4" ht="12.75">
      <c r="A59" s="16">
        <v>44</v>
      </c>
      <c r="B59" t="s">
        <v>319</v>
      </c>
      <c r="C59" s="16" t="s">
        <v>16</v>
      </c>
      <c r="D59" s="22">
        <v>8816</v>
      </c>
    </row>
    <row r="60" spans="1:4" ht="12.75">
      <c r="A60" s="16">
        <v>45</v>
      </c>
      <c r="B60" t="s">
        <v>204</v>
      </c>
      <c r="C60" s="16" t="s">
        <v>16</v>
      </c>
      <c r="D60" s="22">
        <v>8790</v>
      </c>
    </row>
    <row r="61" spans="1:4" ht="12.75">
      <c r="A61" s="16">
        <v>46</v>
      </c>
      <c r="B61" s="23" t="s">
        <v>320</v>
      </c>
      <c r="C61" s="16" t="s">
        <v>14</v>
      </c>
      <c r="D61" s="22">
        <v>8567</v>
      </c>
    </row>
    <row r="62" spans="1:4" ht="12.75">
      <c r="A62" s="16">
        <v>47</v>
      </c>
      <c r="B62" t="s">
        <v>321</v>
      </c>
      <c r="C62" s="16" t="s">
        <v>69</v>
      </c>
      <c r="D62" s="22">
        <v>8492</v>
      </c>
    </row>
    <row r="63" spans="1:4" ht="12.75">
      <c r="A63" s="16">
        <v>48</v>
      </c>
      <c r="B63" t="s">
        <v>225</v>
      </c>
      <c r="C63" s="16" t="s">
        <v>69</v>
      </c>
      <c r="D63" s="22">
        <v>8442</v>
      </c>
    </row>
    <row r="64" spans="1:4" ht="12.75">
      <c r="A64" s="16">
        <v>49</v>
      </c>
      <c r="B64" t="s">
        <v>322</v>
      </c>
      <c r="C64" s="16" t="s">
        <v>20</v>
      </c>
      <c r="D64" s="22">
        <v>8230</v>
      </c>
    </row>
    <row r="65" spans="1:4" ht="12.75">
      <c r="A65" s="16">
        <v>50</v>
      </c>
      <c r="B65" t="s">
        <v>323</v>
      </c>
      <c r="C65" s="16" t="s">
        <v>310</v>
      </c>
      <c r="D65" s="22">
        <v>7969</v>
      </c>
    </row>
    <row r="66" spans="1:4" ht="12.75">
      <c r="A66" s="16">
        <v>51</v>
      </c>
      <c r="B66" t="s">
        <v>324</v>
      </c>
      <c r="C66" s="16" t="s">
        <v>34</v>
      </c>
      <c r="D66" s="22">
        <v>7885</v>
      </c>
    </row>
    <row r="67" spans="1:4" ht="12.75">
      <c r="A67" s="16">
        <v>52</v>
      </c>
      <c r="B67" t="s">
        <v>127</v>
      </c>
      <c r="C67" s="16" t="s">
        <v>64</v>
      </c>
      <c r="D67" s="22">
        <v>7814</v>
      </c>
    </row>
    <row r="68" spans="1:4" ht="12.75">
      <c r="A68" s="16">
        <v>53</v>
      </c>
      <c r="B68" t="s">
        <v>178</v>
      </c>
      <c r="C68" s="16" t="s">
        <v>40</v>
      </c>
      <c r="D68" s="22">
        <v>7793</v>
      </c>
    </row>
    <row r="69" spans="1:4" ht="12.75">
      <c r="A69" s="16">
        <v>54</v>
      </c>
      <c r="B69" t="s">
        <v>233</v>
      </c>
      <c r="C69" s="16" t="s">
        <v>209</v>
      </c>
      <c r="D69" s="22">
        <v>7670</v>
      </c>
    </row>
    <row r="70" spans="1:4" ht="12.75">
      <c r="A70" s="16">
        <v>55</v>
      </c>
      <c r="B70" t="s">
        <v>325</v>
      </c>
      <c r="C70" s="16" t="s">
        <v>23</v>
      </c>
      <c r="D70" s="22">
        <v>7438</v>
      </c>
    </row>
    <row r="71" spans="1:4" ht="12.75">
      <c r="A71" s="16">
        <v>56</v>
      </c>
      <c r="B71" t="s">
        <v>326</v>
      </c>
      <c r="C71" s="16" t="s">
        <v>23</v>
      </c>
      <c r="D71" s="22">
        <v>7413</v>
      </c>
    </row>
    <row r="72" spans="1:4" ht="12.75">
      <c r="A72" s="16">
        <v>57</v>
      </c>
      <c r="B72" t="s">
        <v>327</v>
      </c>
      <c r="C72" s="16" t="s">
        <v>310</v>
      </c>
      <c r="D72" s="22">
        <v>7364</v>
      </c>
    </row>
    <row r="73" spans="1:4" ht="12.75">
      <c r="A73" s="16">
        <v>58</v>
      </c>
      <c r="B73" t="s">
        <v>39</v>
      </c>
      <c r="C73" s="16" t="s">
        <v>40</v>
      </c>
      <c r="D73" s="22">
        <v>7341</v>
      </c>
    </row>
    <row r="74" spans="1:4" ht="12.75">
      <c r="A74" s="16">
        <v>59</v>
      </c>
      <c r="B74" t="s">
        <v>328</v>
      </c>
      <c r="C74" s="16" t="s">
        <v>69</v>
      </c>
      <c r="D74" s="22">
        <v>7076</v>
      </c>
    </row>
    <row r="75" spans="1:4" ht="12.75">
      <c r="A75" s="16">
        <v>60</v>
      </c>
      <c r="B75" t="s">
        <v>329</v>
      </c>
      <c r="C75" s="16" t="s">
        <v>312</v>
      </c>
      <c r="D75" s="22">
        <v>6923</v>
      </c>
    </row>
    <row r="76" spans="1:4" ht="12.75">
      <c r="A76" s="16">
        <v>61</v>
      </c>
      <c r="B76" t="s">
        <v>176</v>
      </c>
      <c r="C76" s="16" t="s">
        <v>36</v>
      </c>
      <c r="D76" s="22">
        <v>6848</v>
      </c>
    </row>
    <row r="77" spans="1:4" ht="12.75">
      <c r="A77" s="16">
        <v>62</v>
      </c>
      <c r="B77" t="s">
        <v>215</v>
      </c>
      <c r="C77" s="16" t="s">
        <v>122</v>
      </c>
      <c r="D77" s="22">
        <v>6714</v>
      </c>
    </row>
    <row r="78" spans="1:4" ht="12.75">
      <c r="A78" s="16">
        <v>63</v>
      </c>
      <c r="B78" t="s">
        <v>330</v>
      </c>
      <c r="C78" s="16" t="s">
        <v>122</v>
      </c>
      <c r="D78" s="22">
        <v>6646</v>
      </c>
    </row>
    <row r="79" spans="1:4" ht="12.75">
      <c r="A79" s="16">
        <v>64</v>
      </c>
      <c r="B79" t="s">
        <v>331</v>
      </c>
      <c r="C79" s="16" t="s">
        <v>78</v>
      </c>
      <c r="D79" s="22">
        <v>6606</v>
      </c>
    </row>
    <row r="80" spans="1:4" ht="12.75">
      <c r="A80" s="16">
        <v>65</v>
      </c>
      <c r="B80" t="s">
        <v>332</v>
      </c>
      <c r="C80" s="16" t="s">
        <v>305</v>
      </c>
      <c r="D80" s="22">
        <v>6400</v>
      </c>
    </row>
    <row r="81" spans="1:4" ht="12.75">
      <c r="A81" s="16">
        <v>66</v>
      </c>
      <c r="B81" t="s">
        <v>333</v>
      </c>
      <c r="C81" s="16" t="s">
        <v>209</v>
      </c>
      <c r="D81" s="22">
        <v>6271</v>
      </c>
    </row>
    <row r="82" spans="1:4" ht="12.75">
      <c r="A82" s="16">
        <v>67</v>
      </c>
      <c r="B82" t="s">
        <v>334</v>
      </c>
      <c r="C82" s="16" t="s">
        <v>310</v>
      </c>
      <c r="D82" s="22">
        <v>6211</v>
      </c>
    </row>
    <row r="83" spans="1:4" ht="12.75">
      <c r="A83" s="16">
        <v>68</v>
      </c>
      <c r="B83" t="s">
        <v>228</v>
      </c>
      <c r="C83" s="16" t="s">
        <v>209</v>
      </c>
      <c r="D83" s="22">
        <v>5877</v>
      </c>
    </row>
    <row r="84" spans="1:4" ht="12.75">
      <c r="A84" s="16">
        <v>69</v>
      </c>
      <c r="B84" t="s">
        <v>335</v>
      </c>
      <c r="C84" s="16" t="s">
        <v>34</v>
      </c>
      <c r="D84" s="22">
        <v>2488</v>
      </c>
    </row>
    <row r="85" spans="1:4" ht="12.75">
      <c r="A85" s="16">
        <v>70</v>
      </c>
      <c r="B85" s="23" t="s">
        <v>336</v>
      </c>
      <c r="C85" s="16" t="s">
        <v>313</v>
      </c>
      <c r="D85" s="22">
        <v>2369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8.7109375" style="0" customWidth="1"/>
    <col min="3" max="3" width="5.421875" style="16" bestFit="1" customWidth="1"/>
    <col min="4" max="4" width="6.57421875" style="16" bestFit="1" customWidth="1"/>
    <col min="5" max="6" width="8.7109375" style="0" customWidth="1"/>
    <col min="7" max="7" width="7.7109375" style="0" bestFit="1" customWidth="1"/>
    <col min="8" max="8" width="16.140625" style="0" bestFit="1" customWidth="1"/>
  </cols>
  <sheetData>
    <row r="1" spans="1:12" ht="21" customHeight="1">
      <c r="A1" s="2" t="s">
        <v>337</v>
      </c>
      <c r="B1" s="37"/>
      <c r="C1" s="26"/>
      <c r="D1" s="26"/>
      <c r="E1" s="37"/>
      <c r="F1" s="37"/>
      <c r="G1" s="37"/>
      <c r="H1" s="37"/>
      <c r="I1" s="37"/>
      <c r="J1" s="3"/>
      <c r="K1" s="3"/>
      <c r="L1" s="3"/>
    </row>
    <row r="2" spans="1:12" ht="12.75" customHeight="1">
      <c r="A2" s="2" t="s">
        <v>338</v>
      </c>
      <c r="B2" s="37"/>
      <c r="C2" s="26"/>
      <c r="D2" s="26"/>
      <c r="E2" s="37"/>
      <c r="F2" s="92" t="s">
        <v>905</v>
      </c>
      <c r="G2" s="17" t="s">
        <v>255</v>
      </c>
      <c r="H2" s="17" t="s">
        <v>242</v>
      </c>
      <c r="I2" s="25" t="s">
        <v>243</v>
      </c>
      <c r="J2" s="3"/>
      <c r="K2" s="3"/>
      <c r="L2" s="3"/>
    </row>
    <row r="3" spans="1:12" ht="12.75" customHeight="1">
      <c r="A3" s="17"/>
      <c r="B3" s="37"/>
      <c r="C3" s="17"/>
      <c r="D3" s="26"/>
      <c r="E3" s="37"/>
      <c r="F3" s="92" t="s">
        <v>906</v>
      </c>
      <c r="G3" s="17" t="s">
        <v>339</v>
      </c>
      <c r="H3" s="17" t="s">
        <v>340</v>
      </c>
      <c r="I3" s="25" t="s">
        <v>154</v>
      </c>
      <c r="J3" s="3"/>
      <c r="K3" s="3"/>
      <c r="L3" s="3"/>
    </row>
    <row r="4" spans="1:12" ht="12.75" customHeight="1">
      <c r="A4" s="37" t="s">
        <v>247</v>
      </c>
      <c r="B4" s="37"/>
      <c r="C4" s="26">
        <v>56</v>
      </c>
      <c r="D4" s="16" t="s">
        <v>907</v>
      </c>
      <c r="E4" s="37"/>
      <c r="F4" s="92" t="s">
        <v>910</v>
      </c>
      <c r="G4" s="17" t="s">
        <v>259</v>
      </c>
      <c r="H4" s="17" t="s">
        <v>341</v>
      </c>
      <c r="I4" s="25" t="s">
        <v>342</v>
      </c>
      <c r="J4" s="3"/>
      <c r="K4" s="3"/>
      <c r="L4" s="3"/>
    </row>
    <row r="5" spans="1:9" ht="12.75" customHeight="1">
      <c r="A5" s="17"/>
      <c r="B5" s="17"/>
      <c r="C5" s="26">
        <v>17</v>
      </c>
      <c r="D5" s="16" t="s">
        <v>908</v>
      </c>
      <c r="E5" s="17"/>
      <c r="F5" s="92" t="s">
        <v>911</v>
      </c>
      <c r="G5" s="17" t="s">
        <v>343</v>
      </c>
      <c r="H5" s="17" t="s">
        <v>153</v>
      </c>
      <c r="I5" s="25" t="s">
        <v>344</v>
      </c>
    </row>
    <row r="6" spans="1:9" ht="12.75" customHeight="1">
      <c r="A6" s="37"/>
      <c r="B6" s="17"/>
      <c r="C6" s="26">
        <v>7</v>
      </c>
      <c r="D6" s="22" t="s">
        <v>909</v>
      </c>
      <c r="E6" s="17"/>
      <c r="F6" s="92" t="s">
        <v>912</v>
      </c>
      <c r="G6" s="17" t="s">
        <v>262</v>
      </c>
      <c r="H6" s="17" t="s">
        <v>345</v>
      </c>
      <c r="I6" s="25" t="s">
        <v>346</v>
      </c>
    </row>
    <row r="7" spans="3:9" ht="12.75" customHeight="1">
      <c r="C7" s="16">
        <v>23</v>
      </c>
      <c r="D7" s="16" t="s">
        <v>976</v>
      </c>
      <c r="E7" s="17"/>
      <c r="F7" s="92" t="s">
        <v>913</v>
      </c>
      <c r="G7" s="17" t="s">
        <v>140</v>
      </c>
      <c r="H7" s="17" t="s">
        <v>347</v>
      </c>
      <c r="I7" s="25" t="s">
        <v>348</v>
      </c>
    </row>
    <row r="8" spans="5:9" ht="12.75" customHeight="1">
      <c r="E8" s="17"/>
      <c r="F8" s="92" t="s">
        <v>914</v>
      </c>
      <c r="G8" s="17" t="s">
        <v>146</v>
      </c>
      <c r="H8" s="17" t="s">
        <v>349</v>
      </c>
      <c r="I8" s="25" t="s">
        <v>350</v>
      </c>
    </row>
    <row r="9" ht="12.75" customHeight="1">
      <c r="F9" s="92"/>
    </row>
    <row r="10" ht="12.75" customHeight="1">
      <c r="H10" s="3"/>
    </row>
    <row r="11" ht="12.75" customHeight="1"/>
    <row r="12" ht="13.5" customHeight="1"/>
    <row r="13" ht="12.75" customHeight="1"/>
    <row r="14" ht="12.75" customHeight="1">
      <c r="F14" s="6"/>
    </row>
    <row r="15" spans="1:10" ht="12.75" customHeight="1">
      <c r="A15" s="38" t="s">
        <v>7</v>
      </c>
      <c r="B15" s="39" t="s">
        <v>8</v>
      </c>
      <c r="C15" s="38" t="s">
        <v>9</v>
      </c>
      <c r="D15" s="5" t="s">
        <v>10</v>
      </c>
      <c r="F15" s="38" t="s">
        <v>902</v>
      </c>
      <c r="G15" s="38" t="s">
        <v>9</v>
      </c>
      <c r="H15" s="5" t="s">
        <v>24</v>
      </c>
      <c r="I15" s="5" t="s">
        <v>539</v>
      </c>
      <c r="J15" s="91" t="s">
        <v>903</v>
      </c>
    </row>
    <row r="16" spans="1:10" ht="12.75" customHeight="1">
      <c r="A16" s="7">
        <v>1</v>
      </c>
      <c r="B16" s="8" t="s">
        <v>113</v>
      </c>
      <c r="C16" s="9" t="s">
        <v>18</v>
      </c>
      <c r="D16" s="40">
        <v>13261</v>
      </c>
      <c r="F16" s="16">
        <v>1</v>
      </c>
      <c r="G16" s="35" t="s">
        <v>18</v>
      </c>
      <c r="H16" s="18">
        <f>J16/I16/$C$5</f>
        <v>696.5882352941177</v>
      </c>
      <c r="I16" s="16">
        <f>COUNTIF($C$16:$D$150,G16)</f>
        <v>2</v>
      </c>
      <c r="J16" s="92">
        <f>SUMIF($C$16:$D$146,G16,$D$16:$D$146)</f>
        <v>23684</v>
      </c>
    </row>
    <row r="17" spans="1:10" ht="12.75" customHeight="1">
      <c r="A17" s="10">
        <v>2</v>
      </c>
      <c r="B17" s="11" t="s">
        <v>161</v>
      </c>
      <c r="C17" s="12" t="s">
        <v>30</v>
      </c>
      <c r="D17" s="41">
        <v>12673</v>
      </c>
      <c r="F17" s="16">
        <v>2</v>
      </c>
      <c r="G17" s="16" t="s">
        <v>64</v>
      </c>
      <c r="H17" s="18">
        <f aca="true" t="shared" si="0" ref="H17:H38">J17/I17/$C$5</f>
        <v>657.5882352941177</v>
      </c>
      <c r="I17" s="16">
        <f aca="true" t="shared" si="1" ref="I17:I38">COUNTIF($C$16:$D$150,G17)</f>
        <v>2</v>
      </c>
      <c r="J17" s="92">
        <f aca="true" t="shared" si="2" ref="J17:J38">SUMIF($C$16:$D$146,G17,$D$16:$D$146)</f>
        <v>22358</v>
      </c>
    </row>
    <row r="18" spans="1:10" ht="12.75" customHeight="1">
      <c r="A18" s="13">
        <v>3</v>
      </c>
      <c r="B18" s="14" t="s">
        <v>210</v>
      </c>
      <c r="C18" s="15" t="s">
        <v>64</v>
      </c>
      <c r="D18" s="41">
        <v>12394</v>
      </c>
      <c r="F18" s="16">
        <v>3</v>
      </c>
      <c r="G18" s="35" t="s">
        <v>23</v>
      </c>
      <c r="H18" s="18">
        <f t="shared" si="0"/>
        <v>602.3176470588235</v>
      </c>
      <c r="I18" s="16">
        <f t="shared" si="1"/>
        <v>5</v>
      </c>
      <c r="J18" s="92">
        <f t="shared" si="2"/>
        <v>51197</v>
      </c>
    </row>
    <row r="19" spans="1:10" ht="12.75" customHeight="1">
      <c r="A19" s="35">
        <v>4</v>
      </c>
      <c r="B19" s="28" t="s">
        <v>90</v>
      </c>
      <c r="C19" s="16" t="s">
        <v>23</v>
      </c>
      <c r="D19" s="41">
        <v>11745</v>
      </c>
      <c r="F19" s="16">
        <v>4</v>
      </c>
      <c r="G19" s="35" t="s">
        <v>36</v>
      </c>
      <c r="H19" s="18">
        <f t="shared" si="0"/>
        <v>597.0882352941177</v>
      </c>
      <c r="I19" s="16">
        <f t="shared" si="1"/>
        <v>2</v>
      </c>
      <c r="J19" s="92">
        <f t="shared" si="2"/>
        <v>20301</v>
      </c>
    </row>
    <row r="20" spans="1:10" ht="12.75" customHeight="1">
      <c r="A20" s="35">
        <v>5</v>
      </c>
      <c r="B20" t="s">
        <v>85</v>
      </c>
      <c r="C20" s="16" t="s">
        <v>40</v>
      </c>
      <c r="D20" s="41">
        <v>11332</v>
      </c>
      <c r="F20" s="16">
        <v>5</v>
      </c>
      <c r="G20" s="35" t="s">
        <v>30</v>
      </c>
      <c r="H20" s="18">
        <f t="shared" si="0"/>
        <v>589.4313725490197</v>
      </c>
      <c r="I20" s="16">
        <f t="shared" si="1"/>
        <v>6</v>
      </c>
      <c r="J20" s="92">
        <f t="shared" si="2"/>
        <v>60122</v>
      </c>
    </row>
    <row r="21" spans="1:10" ht="12.75" customHeight="1">
      <c r="A21" s="35">
        <v>6</v>
      </c>
      <c r="B21" t="s">
        <v>351</v>
      </c>
      <c r="C21" s="35" t="s">
        <v>122</v>
      </c>
      <c r="D21" s="41">
        <v>11125</v>
      </c>
      <c r="F21" s="16">
        <v>6</v>
      </c>
      <c r="G21" s="35" t="s">
        <v>40</v>
      </c>
      <c r="H21" s="18">
        <f t="shared" si="0"/>
        <v>556.1764705882352</v>
      </c>
      <c r="I21" s="16">
        <f t="shared" si="1"/>
        <v>3</v>
      </c>
      <c r="J21" s="92">
        <f t="shared" si="2"/>
        <v>28365</v>
      </c>
    </row>
    <row r="22" spans="1:10" ht="12.75" customHeight="1">
      <c r="A22" s="35">
        <v>7</v>
      </c>
      <c r="B22" s="28" t="s">
        <v>307</v>
      </c>
      <c r="C22" s="35" t="s">
        <v>30</v>
      </c>
      <c r="D22" s="41">
        <v>11095</v>
      </c>
      <c r="F22" s="16">
        <v>7</v>
      </c>
      <c r="G22" s="35" t="s">
        <v>20</v>
      </c>
      <c r="H22" s="18">
        <f t="shared" si="0"/>
        <v>550.6764705882352</v>
      </c>
      <c r="I22" s="16">
        <f t="shared" si="1"/>
        <v>2</v>
      </c>
      <c r="J22" s="92">
        <f t="shared" si="2"/>
        <v>18723</v>
      </c>
    </row>
    <row r="23" spans="1:10" ht="12.75" customHeight="1">
      <c r="A23" s="35">
        <v>8</v>
      </c>
      <c r="B23" s="28" t="s">
        <v>66</v>
      </c>
      <c r="C23" s="35" t="s">
        <v>23</v>
      </c>
      <c r="D23" s="41">
        <v>11019</v>
      </c>
      <c r="F23" s="16">
        <v>8</v>
      </c>
      <c r="G23" s="35" t="s">
        <v>38</v>
      </c>
      <c r="H23" s="18">
        <f t="shared" si="0"/>
        <v>534.5294117647059</v>
      </c>
      <c r="I23" s="16">
        <f t="shared" si="1"/>
        <v>2</v>
      </c>
      <c r="J23" s="92">
        <f t="shared" si="2"/>
        <v>18174</v>
      </c>
    </row>
    <row r="24" spans="1:10" ht="12.75" customHeight="1">
      <c r="A24" s="35">
        <v>9</v>
      </c>
      <c r="B24" t="s">
        <v>229</v>
      </c>
      <c r="C24" s="35" t="s">
        <v>36</v>
      </c>
      <c r="D24" s="41">
        <v>10625</v>
      </c>
      <c r="F24" s="16">
        <v>9</v>
      </c>
      <c r="G24" s="35" t="s">
        <v>12</v>
      </c>
      <c r="H24" s="18">
        <f t="shared" si="0"/>
        <v>529.0147058823529</v>
      </c>
      <c r="I24" s="16">
        <f t="shared" si="1"/>
        <v>4</v>
      </c>
      <c r="J24" s="92">
        <f t="shared" si="2"/>
        <v>35973</v>
      </c>
    </row>
    <row r="25" spans="1:10" ht="12.75" customHeight="1">
      <c r="A25" s="35">
        <v>10</v>
      </c>
      <c r="B25" s="28" t="s">
        <v>267</v>
      </c>
      <c r="C25" s="35" t="s">
        <v>30</v>
      </c>
      <c r="D25" s="42">
        <v>10583</v>
      </c>
      <c r="F25" s="16">
        <v>10</v>
      </c>
      <c r="G25" s="35" t="s">
        <v>62</v>
      </c>
      <c r="H25" s="18">
        <f t="shared" si="0"/>
        <v>527.0735294117648</v>
      </c>
      <c r="I25" s="16">
        <f t="shared" si="1"/>
        <v>4</v>
      </c>
      <c r="J25" s="92">
        <f t="shared" si="2"/>
        <v>35841</v>
      </c>
    </row>
    <row r="26" spans="1:10" ht="12.75" customHeight="1">
      <c r="A26" s="35">
        <v>11</v>
      </c>
      <c r="B26" t="s">
        <v>227</v>
      </c>
      <c r="C26" s="35" t="s">
        <v>23</v>
      </c>
      <c r="D26" s="41">
        <v>10484</v>
      </c>
      <c r="F26" s="16">
        <v>11</v>
      </c>
      <c r="G26" s="35" t="s">
        <v>78</v>
      </c>
      <c r="H26" s="18">
        <f t="shared" si="0"/>
        <v>524.3529411764706</v>
      </c>
      <c r="I26" s="16">
        <f t="shared" si="1"/>
        <v>2</v>
      </c>
      <c r="J26" s="92">
        <f t="shared" si="2"/>
        <v>17828</v>
      </c>
    </row>
    <row r="27" spans="1:10" ht="12.75" customHeight="1">
      <c r="A27" s="35">
        <v>12</v>
      </c>
      <c r="B27" t="s">
        <v>352</v>
      </c>
      <c r="C27" s="35" t="s">
        <v>16</v>
      </c>
      <c r="D27" s="41">
        <v>10465</v>
      </c>
      <c r="F27" s="16">
        <v>12</v>
      </c>
      <c r="G27" s="35" t="s">
        <v>122</v>
      </c>
      <c r="H27" s="18">
        <f t="shared" si="0"/>
        <v>519.4313725490197</v>
      </c>
      <c r="I27" s="16">
        <f t="shared" si="1"/>
        <v>3</v>
      </c>
      <c r="J27" s="92">
        <f t="shared" si="2"/>
        <v>26491</v>
      </c>
    </row>
    <row r="28" spans="1:10" ht="12.75" customHeight="1">
      <c r="A28" s="35">
        <v>13</v>
      </c>
      <c r="B28" t="s">
        <v>45</v>
      </c>
      <c r="C28" s="35" t="s">
        <v>18</v>
      </c>
      <c r="D28" s="41">
        <v>10423</v>
      </c>
      <c r="F28" s="16">
        <v>13</v>
      </c>
      <c r="G28" s="35" t="s">
        <v>34</v>
      </c>
      <c r="H28" s="18">
        <f t="shared" si="0"/>
        <v>512.4313725490197</v>
      </c>
      <c r="I28" s="16">
        <f t="shared" si="1"/>
        <v>3</v>
      </c>
      <c r="J28" s="92">
        <f t="shared" si="2"/>
        <v>26134</v>
      </c>
    </row>
    <row r="29" spans="1:10" ht="12.75" customHeight="1">
      <c r="A29" s="35">
        <v>14</v>
      </c>
      <c r="B29" t="s">
        <v>353</v>
      </c>
      <c r="C29" s="35" t="s">
        <v>20</v>
      </c>
      <c r="D29" s="41">
        <v>10043</v>
      </c>
      <c r="F29" s="16">
        <v>14</v>
      </c>
      <c r="G29" s="35" t="s">
        <v>209</v>
      </c>
      <c r="H29" s="18">
        <f t="shared" si="0"/>
        <v>501.4117647058824</v>
      </c>
      <c r="I29" s="16">
        <f t="shared" si="1"/>
        <v>2</v>
      </c>
      <c r="J29" s="92">
        <f t="shared" si="2"/>
        <v>17048</v>
      </c>
    </row>
    <row r="30" spans="1:10" ht="12.75" customHeight="1">
      <c r="A30" s="35">
        <v>15</v>
      </c>
      <c r="B30" t="s">
        <v>314</v>
      </c>
      <c r="C30" s="35" t="s">
        <v>62</v>
      </c>
      <c r="D30" s="41">
        <v>10031</v>
      </c>
      <c r="F30" s="16">
        <v>15</v>
      </c>
      <c r="G30" s="35" t="s">
        <v>16</v>
      </c>
      <c r="H30" s="18">
        <f t="shared" si="0"/>
        <v>493.74509803921563</v>
      </c>
      <c r="I30" s="16">
        <f t="shared" si="1"/>
        <v>3</v>
      </c>
      <c r="J30" s="92">
        <f t="shared" si="2"/>
        <v>25181</v>
      </c>
    </row>
    <row r="31" spans="1:10" ht="12.75" customHeight="1">
      <c r="A31" s="35">
        <v>16</v>
      </c>
      <c r="B31" t="s">
        <v>354</v>
      </c>
      <c r="C31" s="16" t="s">
        <v>64</v>
      </c>
      <c r="D31" s="41">
        <v>9964</v>
      </c>
      <c r="F31" s="16">
        <v>16</v>
      </c>
      <c r="G31" s="35" t="s">
        <v>310</v>
      </c>
      <c r="H31" s="18">
        <f t="shared" si="0"/>
        <v>411.94117647058823</v>
      </c>
      <c r="I31" s="16">
        <f t="shared" si="1"/>
        <v>2</v>
      </c>
      <c r="J31" s="92">
        <f t="shared" si="2"/>
        <v>14006</v>
      </c>
    </row>
    <row r="32" spans="1:10" ht="12.75" customHeight="1">
      <c r="A32" s="35">
        <v>17</v>
      </c>
      <c r="B32" t="s">
        <v>355</v>
      </c>
      <c r="C32" s="35" t="s">
        <v>30</v>
      </c>
      <c r="D32" s="41">
        <v>9775</v>
      </c>
      <c r="F32" s="16">
        <v>17</v>
      </c>
      <c r="G32" s="35" t="s">
        <v>358</v>
      </c>
      <c r="H32" s="18">
        <f t="shared" si="0"/>
        <v>406.1764705882353</v>
      </c>
      <c r="I32" s="16">
        <f t="shared" si="1"/>
        <v>1</v>
      </c>
      <c r="J32" s="92">
        <f t="shared" si="2"/>
        <v>6905</v>
      </c>
    </row>
    <row r="33" spans="1:10" ht="12.75" customHeight="1">
      <c r="A33" s="35">
        <v>18</v>
      </c>
      <c r="B33" t="s">
        <v>331</v>
      </c>
      <c r="C33" s="35" t="s">
        <v>78</v>
      </c>
      <c r="D33" s="41">
        <v>9717</v>
      </c>
      <c r="F33" s="16">
        <v>18</v>
      </c>
      <c r="G33" s="35" t="s">
        <v>305</v>
      </c>
      <c r="H33" s="18">
        <f t="shared" si="0"/>
        <v>376.4117647058824</v>
      </c>
      <c r="I33" s="16">
        <f t="shared" si="1"/>
        <v>2</v>
      </c>
      <c r="J33" s="92">
        <f t="shared" si="2"/>
        <v>12798</v>
      </c>
    </row>
    <row r="34" spans="1:10" ht="12.75" customHeight="1">
      <c r="A34" s="35">
        <v>19</v>
      </c>
      <c r="B34" t="s">
        <v>58</v>
      </c>
      <c r="C34" s="35" t="s">
        <v>12</v>
      </c>
      <c r="D34" s="41">
        <v>9680</v>
      </c>
      <c r="F34" s="16">
        <v>19</v>
      </c>
      <c r="G34" s="35" t="s">
        <v>312</v>
      </c>
      <c r="H34" s="18">
        <f t="shared" si="0"/>
        <v>370.94117647058823</v>
      </c>
      <c r="I34" s="16">
        <f t="shared" si="1"/>
        <v>1</v>
      </c>
      <c r="J34" s="92">
        <f t="shared" si="2"/>
        <v>6306</v>
      </c>
    </row>
    <row r="35" spans="1:10" ht="12.75" customHeight="1">
      <c r="A35" s="35">
        <v>20</v>
      </c>
      <c r="B35" t="s">
        <v>317</v>
      </c>
      <c r="C35" s="35" t="s">
        <v>36</v>
      </c>
      <c r="D35" s="41">
        <v>9676</v>
      </c>
      <c r="F35" s="16">
        <v>20</v>
      </c>
      <c r="G35" s="35" t="s">
        <v>360</v>
      </c>
      <c r="H35" s="18">
        <f t="shared" si="0"/>
        <v>350.3529411764706</v>
      </c>
      <c r="I35" s="16">
        <f t="shared" si="1"/>
        <v>1</v>
      </c>
      <c r="J35" s="92">
        <f t="shared" si="2"/>
        <v>5956</v>
      </c>
    </row>
    <row r="36" spans="1:10" ht="12.75" customHeight="1">
      <c r="A36" s="35">
        <v>21</v>
      </c>
      <c r="B36" t="s">
        <v>217</v>
      </c>
      <c r="C36" s="35" t="s">
        <v>38</v>
      </c>
      <c r="D36" s="41">
        <v>9561</v>
      </c>
      <c r="F36" s="16">
        <v>21</v>
      </c>
      <c r="G36" s="35" t="s">
        <v>69</v>
      </c>
      <c r="H36" s="18">
        <f t="shared" si="0"/>
        <v>339.44117647058823</v>
      </c>
      <c r="I36" s="16">
        <f t="shared" si="1"/>
        <v>2</v>
      </c>
      <c r="J36" s="92">
        <f t="shared" si="2"/>
        <v>11541</v>
      </c>
    </row>
    <row r="37" spans="1:10" ht="12.75" customHeight="1">
      <c r="A37" s="35">
        <v>22</v>
      </c>
      <c r="B37" t="s">
        <v>356</v>
      </c>
      <c r="C37" s="35" t="s">
        <v>209</v>
      </c>
      <c r="D37" s="41">
        <v>9512</v>
      </c>
      <c r="F37" s="16">
        <v>22</v>
      </c>
      <c r="G37" s="35" t="s">
        <v>362</v>
      </c>
      <c r="H37" s="18">
        <f t="shared" si="0"/>
        <v>293.88235294117646</v>
      </c>
      <c r="I37" s="16">
        <f t="shared" si="1"/>
        <v>1</v>
      </c>
      <c r="J37" s="92">
        <f t="shared" si="2"/>
        <v>4996</v>
      </c>
    </row>
    <row r="38" spans="1:10" ht="12.75" customHeight="1">
      <c r="A38" s="35">
        <v>23</v>
      </c>
      <c r="B38" t="s">
        <v>304</v>
      </c>
      <c r="C38" s="35" t="s">
        <v>305</v>
      </c>
      <c r="D38" s="41">
        <v>9404</v>
      </c>
      <c r="F38" s="16">
        <v>23</v>
      </c>
      <c r="G38" s="35" t="s">
        <v>313</v>
      </c>
      <c r="H38" s="18">
        <f t="shared" si="0"/>
        <v>127.41176470588235</v>
      </c>
      <c r="I38" s="16">
        <f t="shared" si="1"/>
        <v>1</v>
      </c>
      <c r="J38" s="92">
        <f t="shared" si="2"/>
        <v>2166</v>
      </c>
    </row>
    <row r="39" spans="1:4" ht="12.75" customHeight="1">
      <c r="A39" s="35">
        <v>24</v>
      </c>
      <c r="B39" t="s">
        <v>306</v>
      </c>
      <c r="C39" s="35" t="s">
        <v>23</v>
      </c>
      <c r="D39" s="41">
        <v>9320</v>
      </c>
    </row>
    <row r="40" spans="1:4" ht="12.75" customHeight="1">
      <c r="A40" s="35">
        <v>25</v>
      </c>
      <c r="B40" t="s">
        <v>357</v>
      </c>
      <c r="C40" s="35" t="s">
        <v>34</v>
      </c>
      <c r="D40" s="41">
        <v>9308</v>
      </c>
    </row>
    <row r="41" spans="1:4" ht="12.75" customHeight="1">
      <c r="A41" s="35">
        <v>26</v>
      </c>
      <c r="B41" t="s">
        <v>301</v>
      </c>
      <c r="C41" s="35" t="s">
        <v>62</v>
      </c>
      <c r="D41" s="41">
        <v>9269</v>
      </c>
    </row>
    <row r="42" spans="1:4" ht="12.75" customHeight="1">
      <c r="A42" s="35">
        <v>27</v>
      </c>
      <c r="B42" t="s">
        <v>203</v>
      </c>
      <c r="C42" s="35" t="s">
        <v>12</v>
      </c>
      <c r="D42" s="41">
        <v>9197</v>
      </c>
    </row>
    <row r="43" spans="1:4" ht="12.75" customHeight="1">
      <c r="A43" s="35">
        <v>28</v>
      </c>
      <c r="B43" t="s">
        <v>359</v>
      </c>
      <c r="C43" s="35" t="s">
        <v>12</v>
      </c>
      <c r="D43" s="41">
        <v>9033</v>
      </c>
    </row>
    <row r="44" spans="1:4" ht="12.75" customHeight="1">
      <c r="A44" s="35">
        <v>29</v>
      </c>
      <c r="B44" s="28" t="s">
        <v>361</v>
      </c>
      <c r="C44" s="35" t="s">
        <v>34</v>
      </c>
      <c r="D44" s="41">
        <v>8876</v>
      </c>
    </row>
    <row r="45" spans="1:7" ht="12.75" customHeight="1">
      <c r="A45" s="35">
        <v>30</v>
      </c>
      <c r="B45" s="28" t="s">
        <v>178</v>
      </c>
      <c r="C45" s="35" t="s">
        <v>40</v>
      </c>
      <c r="D45" s="41">
        <v>8872</v>
      </c>
      <c r="G45" s="28"/>
    </row>
    <row r="46" spans="1:7" ht="12.75" customHeight="1">
      <c r="A46" s="35">
        <v>31</v>
      </c>
      <c r="B46" s="28" t="s">
        <v>363</v>
      </c>
      <c r="C46" s="35" t="s">
        <v>20</v>
      </c>
      <c r="D46" s="41">
        <v>8680</v>
      </c>
      <c r="G46" s="28"/>
    </row>
    <row r="47" spans="1:4" ht="12.75" customHeight="1">
      <c r="A47" s="35">
        <v>32</v>
      </c>
      <c r="B47" s="28" t="s">
        <v>364</v>
      </c>
      <c r="C47" s="35" t="s">
        <v>23</v>
      </c>
      <c r="D47" s="41">
        <v>8629</v>
      </c>
    </row>
    <row r="48" spans="1:7" ht="12.75" customHeight="1">
      <c r="A48" s="35">
        <v>33</v>
      </c>
      <c r="B48" s="28" t="s">
        <v>365</v>
      </c>
      <c r="C48" s="35" t="s">
        <v>38</v>
      </c>
      <c r="D48" s="41">
        <v>8613</v>
      </c>
      <c r="G48" s="28"/>
    </row>
    <row r="49" spans="1:7" ht="12.75" customHeight="1">
      <c r="A49" s="35">
        <v>34</v>
      </c>
      <c r="B49" s="28" t="s">
        <v>129</v>
      </c>
      <c r="C49" s="35" t="s">
        <v>30</v>
      </c>
      <c r="D49" s="41">
        <v>8380</v>
      </c>
      <c r="G49" s="28"/>
    </row>
    <row r="50" spans="1:7" ht="12.75" customHeight="1">
      <c r="A50" s="35">
        <v>35</v>
      </c>
      <c r="B50" s="28" t="s">
        <v>219</v>
      </c>
      <c r="C50" s="35" t="s">
        <v>62</v>
      </c>
      <c r="D50" s="41">
        <v>8299</v>
      </c>
      <c r="G50" s="28"/>
    </row>
    <row r="51" spans="1:7" ht="12.75" customHeight="1">
      <c r="A51" s="35">
        <v>36</v>
      </c>
      <c r="B51" s="28" t="s">
        <v>366</v>
      </c>
      <c r="C51" s="35" t="s">
        <v>62</v>
      </c>
      <c r="D51" s="41">
        <v>8242</v>
      </c>
      <c r="G51" s="28"/>
    </row>
    <row r="52" spans="1:4" ht="12.75" customHeight="1">
      <c r="A52" s="35">
        <v>37</v>
      </c>
      <c r="B52" s="28" t="s">
        <v>266</v>
      </c>
      <c r="C52" s="35" t="s">
        <v>122</v>
      </c>
      <c r="D52" s="41">
        <v>8237</v>
      </c>
    </row>
    <row r="53" spans="1:4" ht="12.75" customHeight="1">
      <c r="A53" s="35">
        <v>38</v>
      </c>
      <c r="B53" s="28" t="s">
        <v>367</v>
      </c>
      <c r="C53" s="35" t="s">
        <v>16</v>
      </c>
      <c r="D53" s="41">
        <v>8230</v>
      </c>
    </row>
    <row r="54" spans="1:4" ht="12.75" customHeight="1">
      <c r="A54" s="35">
        <v>39</v>
      </c>
      <c r="B54" s="28" t="s">
        <v>131</v>
      </c>
      <c r="C54" s="35" t="s">
        <v>40</v>
      </c>
      <c r="D54" s="41">
        <v>8161</v>
      </c>
    </row>
    <row r="55" spans="1:4" ht="12.75" customHeight="1">
      <c r="A55" s="35">
        <v>40</v>
      </c>
      <c r="B55" s="28" t="s">
        <v>226</v>
      </c>
      <c r="C55" s="35" t="s">
        <v>78</v>
      </c>
      <c r="D55" s="41">
        <v>8111</v>
      </c>
    </row>
    <row r="56" spans="1:4" ht="12.75" customHeight="1">
      <c r="A56" s="35">
        <v>41</v>
      </c>
      <c r="B56" s="28" t="s">
        <v>269</v>
      </c>
      <c r="C56" s="35" t="s">
        <v>12</v>
      </c>
      <c r="D56" s="41">
        <v>8063</v>
      </c>
    </row>
    <row r="57" spans="1:4" ht="12.75" customHeight="1">
      <c r="A57" s="35">
        <v>42</v>
      </c>
      <c r="B57" s="28" t="s">
        <v>368</v>
      </c>
      <c r="C57" s="35" t="s">
        <v>34</v>
      </c>
      <c r="D57" s="41">
        <v>7950</v>
      </c>
    </row>
    <row r="58" spans="1:4" ht="12.75" customHeight="1">
      <c r="A58" s="35">
        <v>43</v>
      </c>
      <c r="B58" s="28" t="s">
        <v>369</v>
      </c>
      <c r="C58" s="35" t="s">
        <v>30</v>
      </c>
      <c r="D58" s="41">
        <v>7616</v>
      </c>
    </row>
    <row r="59" spans="1:4" ht="12.75" customHeight="1">
      <c r="A59" s="35">
        <v>44</v>
      </c>
      <c r="B59" s="28" t="s">
        <v>370</v>
      </c>
      <c r="C59" s="35" t="s">
        <v>310</v>
      </c>
      <c r="D59" s="41">
        <v>7605</v>
      </c>
    </row>
    <row r="60" spans="1:4" ht="12.75" customHeight="1">
      <c r="A60" s="35">
        <v>45</v>
      </c>
      <c r="B60" s="28" t="s">
        <v>208</v>
      </c>
      <c r="C60" s="35" t="s">
        <v>209</v>
      </c>
      <c r="D60" s="41">
        <v>7536</v>
      </c>
    </row>
    <row r="61" spans="1:4" ht="12.75" customHeight="1">
      <c r="A61" s="35">
        <v>46</v>
      </c>
      <c r="B61" s="28" t="s">
        <v>133</v>
      </c>
      <c r="C61" s="35" t="s">
        <v>122</v>
      </c>
      <c r="D61" s="41">
        <v>7129</v>
      </c>
    </row>
    <row r="62" spans="1:4" ht="12.75" customHeight="1">
      <c r="A62" s="35">
        <v>47</v>
      </c>
      <c r="B62" s="28" t="s">
        <v>371</v>
      </c>
      <c r="C62" s="35" t="s">
        <v>358</v>
      </c>
      <c r="D62" s="41">
        <v>6905</v>
      </c>
    </row>
    <row r="63" spans="1:4" ht="12.75" customHeight="1">
      <c r="A63" s="35">
        <v>48</v>
      </c>
      <c r="B63" s="28" t="s">
        <v>372</v>
      </c>
      <c r="C63" s="35" t="s">
        <v>16</v>
      </c>
      <c r="D63" s="41">
        <v>6486</v>
      </c>
    </row>
    <row r="64" spans="1:4" ht="12.75">
      <c r="A64" s="35">
        <v>49</v>
      </c>
      <c r="B64" s="28" t="s">
        <v>323</v>
      </c>
      <c r="C64" s="35" t="s">
        <v>310</v>
      </c>
      <c r="D64" s="41">
        <v>6401</v>
      </c>
    </row>
    <row r="65" spans="1:4" ht="12.75">
      <c r="A65" s="35">
        <v>50</v>
      </c>
      <c r="B65" s="28" t="s">
        <v>329</v>
      </c>
      <c r="C65" s="35" t="s">
        <v>312</v>
      </c>
      <c r="D65" s="41">
        <v>6306</v>
      </c>
    </row>
    <row r="66" spans="1:4" ht="12.75">
      <c r="A66" s="35">
        <v>51</v>
      </c>
      <c r="B66" s="28" t="s">
        <v>321</v>
      </c>
      <c r="C66" s="35" t="s">
        <v>69</v>
      </c>
      <c r="D66" s="41">
        <v>6063</v>
      </c>
    </row>
    <row r="67" spans="1:4" ht="12.75">
      <c r="A67" s="35">
        <v>52</v>
      </c>
      <c r="B67" s="28" t="s">
        <v>373</v>
      </c>
      <c r="C67" s="35" t="s">
        <v>360</v>
      </c>
      <c r="D67" s="41">
        <v>5956</v>
      </c>
    </row>
    <row r="68" spans="1:4" ht="12.75">
      <c r="A68" s="35">
        <v>53</v>
      </c>
      <c r="B68" s="28" t="s">
        <v>225</v>
      </c>
      <c r="C68" s="35" t="s">
        <v>69</v>
      </c>
      <c r="D68" s="41">
        <v>5478</v>
      </c>
    </row>
    <row r="69" spans="1:4" ht="12.75">
      <c r="A69" s="35">
        <v>54</v>
      </c>
      <c r="B69" s="28" t="s">
        <v>238</v>
      </c>
      <c r="C69" s="35" t="s">
        <v>362</v>
      </c>
      <c r="D69" s="41">
        <v>4996</v>
      </c>
    </row>
    <row r="70" spans="1:4" ht="12.75">
      <c r="A70" s="35">
        <v>55</v>
      </c>
      <c r="B70" s="28" t="s">
        <v>374</v>
      </c>
      <c r="C70" s="35" t="s">
        <v>305</v>
      </c>
      <c r="D70" s="41">
        <v>3394</v>
      </c>
    </row>
    <row r="71" spans="1:4" ht="12.75">
      <c r="A71" s="35">
        <v>56</v>
      </c>
      <c r="B71" s="43" t="s">
        <v>336</v>
      </c>
      <c r="C71" s="35" t="s">
        <v>313</v>
      </c>
      <c r="D71" s="41">
        <v>2166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Schneider, Uwe</dc:creator>
  <cp:keywords/>
  <dc:description/>
  <cp:lastModifiedBy>Schneider, Uwe</cp:lastModifiedBy>
  <dcterms:created xsi:type="dcterms:W3CDTF">2011-10-10T11:59:36Z</dcterms:created>
  <dcterms:modified xsi:type="dcterms:W3CDTF">2015-12-16T08:28:25Z</dcterms:modified>
  <cp:category/>
  <cp:version/>
  <cp:contentType/>
  <cp:contentStatus/>
</cp:coreProperties>
</file>