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firstSheet="1" activeTab="3"/>
  </bookViews>
  <sheets>
    <sheet name="EW2010" sheetId="1" r:id="rId1"/>
    <sheet name="EW2012" sheetId="2" r:id="rId2"/>
    <sheet name="EW2015" sheetId="3" r:id="rId3"/>
    <sheet name="medal winners" sheetId="4" r:id="rId4"/>
    <sheet name="All Pilots by year and rank" sheetId="5" r:id="rId5"/>
    <sheet name="Tasks" sheetId="6" r:id="rId6"/>
  </sheets>
  <definedNames>
    <definedName name="Excel_BuiltIn__FilterDatabase_1">#REF!</definedName>
    <definedName name="TABLE">#REF!</definedName>
    <definedName name="TABLE_1">#REF!</definedName>
    <definedName name="TABLE_2">#REF!</definedName>
    <definedName name="TABLE_2_1">#REF!</definedName>
    <definedName name="TABLE_2_1_1">#REF!</definedName>
    <definedName name="TABLE_2_2">#REF!</definedName>
    <definedName name="TABLE_2_3">#REF!</definedName>
    <definedName name="TABLE_2_4">#REF!</definedName>
    <definedName name="TABLE_2_5">#REF!</definedName>
    <definedName name="TABLE_2_6">'EW2010'!$A$15:$D$71</definedName>
    <definedName name="TABLE_3">#REF!</definedName>
    <definedName name="TABLE_4">#REF!</definedName>
    <definedName name="TABLE_5">#REF!</definedName>
    <definedName name="TABLE_6">'EW2010'!$A$15:$A$15</definedName>
  </definedNames>
  <calcPr fullCalcOnLoad="1"/>
</workbook>
</file>

<file path=xl/comments4.xml><?xml version="1.0" encoding="utf-8"?>
<comments xmlns="http://schemas.openxmlformats.org/spreadsheetml/2006/main">
  <authors>
    <author/>
    <author>Uwe Schneider</author>
  </authors>
  <commentList>
    <comment ref="Z12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T12" authorId="1">
      <text>
        <r>
          <rPr>
            <b/>
            <sz val="8"/>
            <rFont val="Tahoma"/>
            <family val="2"/>
          </rPr>
          <t>no. Of points, if equal, no of gold medals, if equal no. Of silver medals</t>
        </r>
      </text>
    </comment>
    <comment ref="L12" authorId="1">
      <text>
        <r>
          <rPr>
            <b/>
            <sz val="8"/>
            <rFont val="Tahoma"/>
            <family val="2"/>
          </rPr>
          <t>no. Of points, if equal, no of gold medals, if equal no. Of silver medals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sharedStrings.xml><?xml version="1.0" encoding="utf-8"?>
<sst xmlns="http://schemas.openxmlformats.org/spreadsheetml/2006/main" count="646" uniqueCount="206">
  <si>
    <t>Rank</t>
  </si>
  <si>
    <t>NAME, First Name</t>
  </si>
  <si>
    <t>NAC</t>
  </si>
  <si>
    <t>Total</t>
  </si>
  <si>
    <t>FRA</t>
  </si>
  <si>
    <t>AUT</t>
  </si>
  <si>
    <t>GBR</t>
  </si>
  <si>
    <t>average</t>
  </si>
  <si>
    <t>GER</t>
  </si>
  <si>
    <t>BEL</t>
  </si>
  <si>
    <t>FIN</t>
  </si>
  <si>
    <t>POL</t>
  </si>
  <si>
    <t>HWZ</t>
  </si>
  <si>
    <t>PDG</t>
  </si>
  <si>
    <t>ELB</t>
  </si>
  <si>
    <t>Task 6</t>
  </si>
  <si>
    <t>JDG</t>
  </si>
  <si>
    <t>17.9 pm</t>
  </si>
  <si>
    <t>CZE</t>
  </si>
  <si>
    <t>SFL</t>
  </si>
  <si>
    <t>GBM</t>
  </si>
  <si>
    <t>Task 12, 13</t>
  </si>
  <si>
    <t>SLO</t>
  </si>
  <si>
    <t>MUIR, Lindsay (Ms)</t>
  </si>
  <si>
    <t>LTU</t>
  </si>
  <si>
    <t>RUS</t>
  </si>
  <si>
    <t>CRT</t>
  </si>
  <si>
    <t>UKR</t>
  </si>
  <si>
    <t>LAT</t>
  </si>
  <si>
    <t>MATEJCZUK, Jolanta (Ms)</t>
  </si>
  <si>
    <t>comp.</t>
  </si>
  <si>
    <t>HNH</t>
  </si>
  <si>
    <t xml:space="preserve"> </t>
  </si>
  <si>
    <t>Task 19, 20</t>
  </si>
  <si>
    <t>17.9 am</t>
  </si>
  <si>
    <t>Task 1, 2, 3, 4, 5</t>
  </si>
  <si>
    <t>20.9. am</t>
  </si>
  <si>
    <t>Task 7, 8, 9, 10, 11</t>
  </si>
  <si>
    <t>20.9. pm</t>
  </si>
  <si>
    <t>21.9. am</t>
  </si>
  <si>
    <t>Task 14, 15, 16, 17, 18</t>
  </si>
  <si>
    <t>21.9. pm</t>
  </si>
  <si>
    <t>SLAVEC, Gabriela (Ms)</t>
  </si>
  <si>
    <t>IGAUNE, Inga (Ms)</t>
  </si>
  <si>
    <t>RAKAUSKAITE, Daiva (Ms)</t>
  </si>
  <si>
    <t>15.1</t>
  </si>
  <si>
    <t>PILOT DECLARED GOAL (PDG)</t>
  </si>
  <si>
    <t>15.2</t>
  </si>
  <si>
    <t>JUDGE DECLARED GOAL (JDG)</t>
  </si>
  <si>
    <t>15.3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</si>
  <si>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</si>
  <si>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</si>
  <si>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</si>
  <si>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</si>
  <si>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</si>
  <si>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</si>
  <si>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</si>
  <si>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</si>
  <si>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</si>
  <si>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WSD</t>
  </si>
  <si>
    <t>WATERSHIP DOWN (WSD)</t>
  </si>
  <si>
    <t>15.8</t>
  </si>
  <si>
    <t>GORDON BENNETT MEMORIAL (GBM)</t>
  </si>
  <si>
    <t>15.9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</si>
  <si>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</si>
  <si>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</si>
  <si>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</si>
  <si>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</si>
  <si>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</si>
  <si>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</si>
  <si>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</si>
  <si>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</si>
  <si>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</si>
  <si>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</si>
  <si>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MDT</t>
  </si>
  <si>
    <t>MINIMUM DISTANCE (MDT)</t>
  </si>
  <si>
    <t>15.14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</si>
  <si>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</si>
  <si>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</si>
  <si>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</si>
  <si>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</si>
  <si>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</si>
  <si>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</si>
  <si>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</si>
  <si>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</si>
  <si>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XDI</t>
  </si>
  <si>
    <t>MAXIMUM DISTANCE (XDI)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</si>
  <si>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</si>
  <si>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</si>
  <si>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</si>
  <si>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</si>
  <si>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</si>
  <si>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</si>
  <si>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</si>
  <si>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</si>
  <si>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</si>
  <si>
    <t>GOLD</t>
  </si>
  <si>
    <t>SILVER</t>
  </si>
  <si>
    <t>BRONZE</t>
  </si>
  <si>
    <t>Points</t>
  </si>
  <si>
    <t>3 2 1</t>
  </si>
  <si>
    <t>Medals</t>
  </si>
  <si>
    <t>MEDALS</t>
  </si>
  <si>
    <t>Medal</t>
  </si>
  <si>
    <t xml:space="preserve">NAC rank </t>
  </si>
  <si>
    <t>points</t>
  </si>
  <si>
    <t>F1</t>
  </si>
  <si>
    <t>F2</t>
  </si>
  <si>
    <t>pilots</t>
  </si>
  <si>
    <t>tasks</t>
  </si>
  <si>
    <t>flights</t>
  </si>
  <si>
    <t>F3</t>
  </si>
  <si>
    <t>F4</t>
  </si>
  <si>
    <t>F5</t>
  </si>
  <si>
    <t>F6</t>
  </si>
  <si>
    <t>sort by name</t>
  </si>
  <si>
    <t>apply formulas from last championship in columns N and O</t>
  </si>
  <si>
    <t>(formula in N: new NAC = 1, existing NAC = 0)</t>
  </si>
  <si>
    <t>(formula in O: if 1 reprint NAC, if 0 leave 0)</t>
  </si>
  <si>
    <t>make checksum in N for no. of NAC</t>
  </si>
  <si>
    <t>copy column O and insert in Q inserting "value only"</t>
  </si>
  <si>
    <t>sort Q by name</t>
  </si>
  <si>
    <t>copy NAC from Q to G</t>
  </si>
  <si>
    <t>sort table NAC rank by average</t>
  </si>
  <si>
    <t>June 15 - 20</t>
  </si>
  <si>
    <t>Event Director: Mathijs de Bruijn, NED</t>
  </si>
  <si>
    <t>POR</t>
  </si>
  <si>
    <t>copy column of all NAC from results list and insert here (M)</t>
  </si>
  <si>
    <t>HERDEWIJN, Ann (Ms)</t>
  </si>
  <si>
    <t>DEIMLING, Dolores (Ms)</t>
  </si>
  <si>
    <t>CARL, Astrid (Ms)</t>
  </si>
  <si>
    <t>SUNAITIENE, Kristina (Ms)</t>
  </si>
  <si>
    <t>VEVERE, Kristina (Ms)</t>
  </si>
  <si>
    <t>PRAWICKA, Ewa (Ms)</t>
  </si>
  <si>
    <t>KINDERMANN, Elisabeth (Ms)</t>
  </si>
  <si>
    <t>LUKSAITE, Giedre (Ms)</t>
  </si>
  <si>
    <t>CHOMA, Beata (Ms)</t>
  </si>
  <si>
    <t>NAUJALIENE, Rita (Ms)</t>
  </si>
  <si>
    <t>LARIKOVA, Ekaterina (Ms)</t>
  </si>
  <si>
    <t>KAUSPEDAITE, Asta (Ms)</t>
  </si>
  <si>
    <t>ZUBRYCKA, Majka (Ms)</t>
  </si>
  <si>
    <t>NIKOLAIEVA, Iryna (Ms)</t>
  </si>
  <si>
    <t>NARBUTE, Renata (Ms)</t>
  </si>
  <si>
    <t>STEGALINA, Galina (Ms)</t>
  </si>
  <si>
    <t>DUNNINGTON, Almut (Ms)</t>
  </si>
  <si>
    <t>ROMANOVSKAJA, Julija (Ms)</t>
  </si>
  <si>
    <t>TURAITE, Jolanta (Ms)</t>
  </si>
  <si>
    <t>SA, Helena (Ms)</t>
  </si>
  <si>
    <t>TRAVNIKOVA, Marie (Ms)</t>
  </si>
  <si>
    <t>SLETOVA, Victoria (Ms)</t>
  </si>
  <si>
    <t>FIN/JDG/JDG</t>
  </si>
  <si>
    <t>HWZ/ELB</t>
  </si>
  <si>
    <t>HNH/HNH</t>
  </si>
  <si>
    <t>MDD/JDG/JDG</t>
  </si>
  <si>
    <t>JDG/HWZ/FIN</t>
  </si>
  <si>
    <t>LRN/HWZ</t>
  </si>
  <si>
    <t>Rank by number of points, then by number of gold, then silver, then alphabethical</t>
  </si>
  <si>
    <t>NACs</t>
  </si>
  <si>
    <r>
      <t>nations ranking:</t>
    </r>
    <r>
      <rPr>
        <sz val="10"/>
        <rFont val="Arial"/>
        <family val="2"/>
      </rPr>
      <t xml:space="preserve"> (open hidden columns)</t>
    </r>
  </si>
  <si>
    <t>September 18 - 22</t>
  </si>
  <si>
    <t>19.9 am</t>
  </si>
  <si>
    <t>HWZ, HWZ, FON</t>
  </si>
  <si>
    <t>Task 1, 2, 3</t>
  </si>
  <si>
    <t xml:space="preserve">PDG, </t>
  </si>
  <si>
    <t>19.9 pm</t>
  </si>
  <si>
    <t>Task 4</t>
  </si>
  <si>
    <t>JDG, JDG, JDG, HWZ, 3DT</t>
  </si>
  <si>
    <t>Task 5, 6, 7, 8, 9</t>
  </si>
  <si>
    <t>FIN, FON, FON</t>
  </si>
  <si>
    <t>Task 10, 11, 12</t>
  </si>
  <si>
    <t>FIN, HWZ, JDG, JDG, FON</t>
  </si>
  <si>
    <t>Task 13, 14, 15, 16, 17</t>
  </si>
  <si>
    <t>3DT, HWZ</t>
  </si>
  <si>
    <t>Task 18, 19</t>
  </si>
  <si>
    <t>MEINL, Sylvia (Ms)</t>
  </si>
  <si>
    <t>NED</t>
  </si>
  <si>
    <t>LINDERS, Angele (Ms)</t>
  </si>
  <si>
    <t>SIMONAVICIUTE, Agne (Ms)</t>
  </si>
  <si>
    <t>HAASE, Janet (Ms)</t>
  </si>
  <si>
    <t>SUI</t>
  </si>
  <si>
    <t>GEST, Marie (Ms)</t>
  </si>
  <si>
    <t>BECZ, Rita (Ms)</t>
  </si>
  <si>
    <t>HUN</t>
  </si>
  <si>
    <t>NOCIAROVA, Anna (Ms)</t>
  </si>
  <si>
    <t>SVK</t>
  </si>
  <si>
    <t>IBES, Sigrid (Ms)</t>
  </si>
  <si>
    <t>CYROL, Karin (Ms)</t>
  </si>
  <si>
    <t>HELAK, Ewelina (Ms)</t>
  </si>
  <si>
    <t>PETRIC MIKLOUSIC, Marija (Ms)</t>
  </si>
  <si>
    <t>CRO</t>
  </si>
  <si>
    <t>Task 4, 5</t>
  </si>
  <si>
    <t>Task 6, 7</t>
  </si>
  <si>
    <t>Task 8, 9, 10</t>
  </si>
  <si>
    <t>Task 11, 12, 13</t>
  </si>
  <si>
    <t>Task 14, 15</t>
  </si>
  <si>
    <t>Avg rank</t>
  </si>
  <si>
    <t>no. of events</t>
  </si>
  <si>
    <t>Top 5</t>
  </si>
  <si>
    <t>Top 10</t>
  </si>
  <si>
    <t>__NAC's</t>
  </si>
  <si>
    <t>_Pilots</t>
  </si>
  <si>
    <t>AX EUROPEAN WOMEN CHAMPIONSHIPS</t>
  </si>
  <si>
    <t>September 15 - 19</t>
  </si>
  <si>
    <t>2rd FAI Women's European Hot Air Balloon Championship 2012 - Frankenthal, Germany</t>
  </si>
  <si>
    <t>1st FAI Women's European Hot Air Balloon Championship 2010 - Alytus, Lithuania</t>
  </si>
  <si>
    <t>3rd FAI Women's European Hot Air Balloon Championship 2015 - Drenthe, Netherlands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</si>
</sst>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/yy"/>
    <numFmt numFmtId="166" formatCode="dd/mmm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33" borderId="0" xfId="0" applyFont="1" applyFill="1" applyAlignment="1">
      <alignment horizontal="left"/>
    </xf>
    <xf numFmtId="166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34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0" fillId="36" borderId="0" xfId="0" applyNumberFormat="1" applyFill="1" applyAlignment="1">
      <alignment horizontal="left"/>
    </xf>
    <xf numFmtId="0" fontId="0" fillId="36" borderId="0" xfId="0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i val="0"/>
        <strike val="0"/>
        <color indexed="9"/>
      </font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3" customWidth="1"/>
    <col min="2" max="2" width="28.7109375" style="0" customWidth="1"/>
    <col min="3" max="3" width="5.421875" style="13" bestFit="1" customWidth="1"/>
    <col min="4" max="4" width="7.57421875" style="13" bestFit="1" customWidth="1"/>
    <col min="5" max="6" width="8.7109375" style="0" customWidth="1"/>
    <col min="7" max="7" width="8.28125" style="13" bestFit="1" customWidth="1"/>
    <col min="8" max="8" width="20.28125" style="23" bestFit="1" customWidth="1"/>
    <col min="9" max="18" width="11.421875" style="0" customWidth="1"/>
  </cols>
  <sheetData>
    <row r="1" spans="1:9" ht="21" customHeight="1">
      <c r="A1" s="21" t="s">
        <v>204</v>
      </c>
      <c r="B1" s="1"/>
      <c r="E1" s="2"/>
      <c r="F1" s="2"/>
      <c r="H1" s="30"/>
      <c r="I1" s="2"/>
    </row>
    <row r="2" spans="1:17" ht="12.75" customHeight="1">
      <c r="A2" s="21" t="s">
        <v>124</v>
      </c>
      <c r="B2" s="1"/>
      <c r="C2" s="19"/>
      <c r="D2" s="19"/>
      <c r="E2" s="24"/>
      <c r="F2" s="76" t="s">
        <v>106</v>
      </c>
      <c r="G2" s="58"/>
      <c r="H2" s="77" t="s">
        <v>162</v>
      </c>
      <c r="I2" s="78" t="s">
        <v>150</v>
      </c>
      <c r="J2" s="17"/>
      <c r="K2" s="17"/>
      <c r="L2" s="4" t="s">
        <v>158</v>
      </c>
      <c r="M2" s="4"/>
      <c r="N2" s="17"/>
      <c r="O2" s="17"/>
      <c r="P2" s="17"/>
      <c r="Q2" s="17"/>
    </row>
    <row r="3" spans="1:17" ht="12.75" customHeight="1">
      <c r="A3" s="18"/>
      <c r="B3" s="14"/>
      <c r="C3" s="18"/>
      <c r="D3" s="19"/>
      <c r="E3" s="24"/>
      <c r="F3" s="76" t="s">
        <v>107</v>
      </c>
      <c r="G3" s="58"/>
      <c r="H3" s="77" t="s">
        <v>190</v>
      </c>
      <c r="I3" s="79" t="s">
        <v>151</v>
      </c>
      <c r="J3" s="17"/>
      <c r="K3" s="17"/>
      <c r="L3" s="17"/>
      <c r="M3" t="s">
        <v>127</v>
      </c>
      <c r="N3" s="17"/>
      <c r="O3" s="17"/>
      <c r="P3" s="17"/>
      <c r="Q3" s="17"/>
    </row>
    <row r="4" spans="1:17" ht="12.75" customHeight="1">
      <c r="A4" s="80" t="s">
        <v>125</v>
      </c>
      <c r="B4" s="24"/>
      <c r="C4" s="19">
        <v>27</v>
      </c>
      <c r="D4" s="27" t="s">
        <v>108</v>
      </c>
      <c r="E4" s="24"/>
      <c r="F4" s="76" t="s">
        <v>111</v>
      </c>
      <c r="G4" s="58"/>
      <c r="H4" s="77" t="s">
        <v>191</v>
      </c>
      <c r="I4" s="78" t="s">
        <v>152</v>
      </c>
      <c r="J4" s="17"/>
      <c r="K4" s="17"/>
      <c r="L4" s="17"/>
      <c r="M4" t="s">
        <v>115</v>
      </c>
      <c r="N4" s="17"/>
      <c r="O4" s="17"/>
      <c r="P4" s="17"/>
      <c r="Q4" s="17"/>
    </row>
    <row r="5" spans="1:17" ht="12.75" customHeight="1">
      <c r="A5" s="19"/>
      <c r="B5" s="14"/>
      <c r="C5" s="19">
        <v>15</v>
      </c>
      <c r="D5" s="27" t="s">
        <v>109</v>
      </c>
      <c r="E5" s="14"/>
      <c r="F5" s="76" t="s">
        <v>112</v>
      </c>
      <c r="G5" s="58"/>
      <c r="H5" s="77" t="s">
        <v>192</v>
      </c>
      <c r="I5" s="78" t="s">
        <v>153</v>
      </c>
      <c r="J5" s="17"/>
      <c r="K5" s="17"/>
      <c r="L5" s="17"/>
      <c r="M5" t="s">
        <v>116</v>
      </c>
      <c r="N5" s="17"/>
      <c r="O5" s="17"/>
      <c r="P5" s="17"/>
      <c r="Q5" s="17"/>
    </row>
    <row r="6" spans="1:17" ht="12.75" customHeight="1">
      <c r="A6" s="19"/>
      <c r="B6" s="24"/>
      <c r="C6" s="27">
        <v>6</v>
      </c>
      <c r="D6" s="75" t="s">
        <v>110</v>
      </c>
      <c r="E6" s="14"/>
      <c r="F6" s="76" t="s">
        <v>113</v>
      </c>
      <c r="G6" s="58"/>
      <c r="H6" s="77" t="s">
        <v>193</v>
      </c>
      <c r="I6" s="78" t="s">
        <v>154</v>
      </c>
      <c r="J6" s="17"/>
      <c r="K6" s="17"/>
      <c r="L6" s="17"/>
      <c r="M6" t="s">
        <v>117</v>
      </c>
      <c r="N6" s="17"/>
      <c r="O6" s="17"/>
      <c r="P6" s="17"/>
      <c r="Q6" s="17"/>
    </row>
    <row r="7" spans="3:17" ht="12.75" customHeight="1">
      <c r="C7" s="13">
        <v>12</v>
      </c>
      <c r="D7" s="13" t="s">
        <v>157</v>
      </c>
      <c r="E7" s="14"/>
      <c r="F7" s="76" t="s">
        <v>114</v>
      </c>
      <c r="G7" s="58"/>
      <c r="H7" s="77" t="s">
        <v>194</v>
      </c>
      <c r="I7" s="78" t="s">
        <v>155</v>
      </c>
      <c r="J7" s="17"/>
      <c r="K7" s="17"/>
      <c r="L7" s="17"/>
      <c r="M7" t="s">
        <v>118</v>
      </c>
      <c r="N7" s="17"/>
      <c r="O7" s="17"/>
      <c r="P7" s="17"/>
      <c r="Q7" s="17"/>
    </row>
    <row r="8" spans="5:17" ht="12.75" customHeight="1">
      <c r="E8" s="14"/>
      <c r="F8" s="14"/>
      <c r="G8" s="18"/>
      <c r="H8" s="31"/>
      <c r="J8" s="17"/>
      <c r="K8" s="17"/>
      <c r="L8" s="17"/>
      <c r="M8" t="s">
        <v>119</v>
      </c>
      <c r="N8" s="17"/>
      <c r="O8" s="17"/>
      <c r="P8" s="17"/>
      <c r="Q8" s="17"/>
    </row>
    <row r="9" spans="5:13" ht="12.75" customHeight="1">
      <c r="E9" s="14"/>
      <c r="F9" s="14"/>
      <c r="G9" s="18"/>
      <c r="H9" s="31"/>
      <c r="M9" t="s">
        <v>120</v>
      </c>
    </row>
    <row r="10" spans="5:13" ht="12.75" customHeight="1">
      <c r="E10" s="14"/>
      <c r="F10" s="14"/>
      <c r="G10" s="18"/>
      <c r="H10" s="31"/>
      <c r="M10" t="s">
        <v>121</v>
      </c>
    </row>
    <row r="11" spans="5:13" ht="12.75" customHeight="1">
      <c r="E11" s="14"/>
      <c r="F11" s="14" t="s">
        <v>32</v>
      </c>
      <c r="G11" s="19"/>
      <c r="H11" s="31"/>
      <c r="M11" t="s">
        <v>122</v>
      </c>
    </row>
    <row r="12" spans="5:13" ht="13.5" customHeight="1">
      <c r="E12" s="14"/>
      <c r="M12" t="s">
        <v>123</v>
      </c>
    </row>
    <row r="13" ht="12.75" customHeight="1">
      <c r="E13" s="14"/>
    </row>
    <row r="14" spans="5:33" ht="12.75" customHeight="1">
      <c r="E14" s="14"/>
      <c r="F14" s="4"/>
      <c r="S14" s="64">
        <v>1</v>
      </c>
      <c r="T14" s="64">
        <v>2</v>
      </c>
      <c r="U14" s="64">
        <v>3</v>
      </c>
      <c r="V14" s="64">
        <v>4</v>
      </c>
      <c r="W14" s="64">
        <v>5</v>
      </c>
      <c r="X14" s="64">
        <v>6</v>
      </c>
      <c r="Y14" s="64">
        <v>7</v>
      </c>
      <c r="Z14" s="64">
        <v>8</v>
      </c>
      <c r="AA14" s="64">
        <v>9</v>
      </c>
      <c r="AB14" s="64">
        <v>10</v>
      </c>
      <c r="AC14" s="64">
        <v>11</v>
      </c>
      <c r="AD14" s="64">
        <v>12</v>
      </c>
      <c r="AE14" s="64">
        <v>13</v>
      </c>
      <c r="AF14" s="64">
        <v>14</v>
      </c>
      <c r="AG14" s="64">
        <v>15</v>
      </c>
    </row>
    <row r="15" spans="1:33" ht="12.75" customHeight="1">
      <c r="A15" s="25" t="s">
        <v>0</v>
      </c>
      <c r="B15" s="26" t="s">
        <v>1</v>
      </c>
      <c r="C15" s="25" t="s">
        <v>2</v>
      </c>
      <c r="D15" s="3" t="s">
        <v>3</v>
      </c>
      <c r="E15" s="14"/>
      <c r="F15" s="25" t="s">
        <v>104</v>
      </c>
      <c r="G15" s="25" t="s">
        <v>2</v>
      </c>
      <c r="H15" s="3" t="s">
        <v>7</v>
      </c>
      <c r="I15" s="3" t="s">
        <v>30</v>
      </c>
      <c r="J15" s="53" t="s">
        <v>105</v>
      </c>
      <c r="L15" s="33"/>
      <c r="S15" s="64" t="s">
        <v>10</v>
      </c>
      <c r="T15" s="64" t="s">
        <v>16</v>
      </c>
      <c r="U15" s="64" t="s">
        <v>16</v>
      </c>
      <c r="V15" s="64" t="s">
        <v>12</v>
      </c>
      <c r="W15" s="64" t="s">
        <v>14</v>
      </c>
      <c r="X15" s="64" t="s">
        <v>31</v>
      </c>
      <c r="Y15" s="64" t="s">
        <v>31</v>
      </c>
      <c r="Z15" s="64" t="s">
        <v>79</v>
      </c>
      <c r="AA15" s="64" t="s">
        <v>16</v>
      </c>
      <c r="AB15" s="64" t="s">
        <v>16</v>
      </c>
      <c r="AC15" s="64" t="s">
        <v>16</v>
      </c>
      <c r="AD15" s="64" t="s">
        <v>12</v>
      </c>
      <c r="AE15" s="64" t="s">
        <v>10</v>
      </c>
      <c r="AF15" s="64" t="s">
        <v>71</v>
      </c>
      <c r="AG15" s="64" t="s">
        <v>12</v>
      </c>
    </row>
    <row r="16" spans="1:33" ht="12.75" customHeight="1">
      <c r="A16" s="5">
        <v>1</v>
      </c>
      <c r="B16" s="40" t="s">
        <v>42</v>
      </c>
      <c r="C16" s="6" t="s">
        <v>22</v>
      </c>
      <c r="D16" s="61">
        <v>11488</v>
      </c>
      <c r="E16" s="14"/>
      <c r="F16" s="19">
        <v>1</v>
      </c>
      <c r="G16" s="55" t="s">
        <v>22</v>
      </c>
      <c r="H16" s="15">
        <f aca="true" t="shared" si="0" ref="H16:H27">J16/I16/$C$5</f>
        <v>765.8666666666667</v>
      </c>
      <c r="I16" s="13">
        <f aca="true" t="shared" si="1" ref="I16:I27">COUNTIF($C$16:$D$150,G16)</f>
        <v>1</v>
      </c>
      <c r="J16" s="54">
        <f aca="true" t="shared" si="2" ref="J16:J27">SUMIF($C$16:$D$146,G16,$D$16:$D$146)</f>
        <v>11488</v>
      </c>
      <c r="K16" s="32"/>
      <c r="L16" s="4"/>
      <c r="M16" s="56" t="s">
        <v>5</v>
      </c>
      <c r="N16">
        <f>IF(M16=M15,0,1)</f>
        <v>1</v>
      </c>
      <c r="O16" t="str">
        <f>IF(N16=1,M16,)</f>
        <v>AUT</v>
      </c>
      <c r="P16" s="23"/>
      <c r="Q16" s="13">
        <v>0</v>
      </c>
      <c r="S16" s="56">
        <v>887</v>
      </c>
      <c r="T16" s="56">
        <v>928</v>
      </c>
      <c r="U16" s="56">
        <v>902</v>
      </c>
      <c r="V16" s="56">
        <v>898</v>
      </c>
      <c r="W16" s="56">
        <v>536</v>
      </c>
      <c r="X16" s="56">
        <v>444</v>
      </c>
      <c r="Y16" s="56">
        <v>1000</v>
      </c>
      <c r="Z16" s="56">
        <v>953</v>
      </c>
      <c r="AA16" s="56">
        <v>731</v>
      </c>
      <c r="AB16" s="56">
        <v>829</v>
      </c>
      <c r="AC16" s="56">
        <v>333</v>
      </c>
      <c r="AD16" s="56">
        <v>938</v>
      </c>
      <c r="AE16" s="56">
        <v>798</v>
      </c>
      <c r="AF16" s="56">
        <v>333</v>
      </c>
      <c r="AG16" s="56">
        <v>978</v>
      </c>
    </row>
    <row r="17" spans="1:33" ht="12.75" customHeight="1">
      <c r="A17" s="7">
        <v>2</v>
      </c>
      <c r="B17" s="62" t="s">
        <v>23</v>
      </c>
      <c r="C17" s="9" t="s">
        <v>6</v>
      </c>
      <c r="D17" s="61">
        <v>10778</v>
      </c>
      <c r="E17" s="14"/>
      <c r="F17" s="19">
        <v>2</v>
      </c>
      <c r="G17" s="13" t="s">
        <v>5</v>
      </c>
      <c r="H17" s="15">
        <f t="shared" si="0"/>
        <v>652.0666666666667</v>
      </c>
      <c r="I17" s="13">
        <f t="shared" si="1"/>
        <v>1</v>
      </c>
      <c r="J17" s="54">
        <f t="shared" si="2"/>
        <v>9781</v>
      </c>
      <c r="K17" s="32"/>
      <c r="L17" s="4"/>
      <c r="M17" s="56" t="s">
        <v>9</v>
      </c>
      <c r="N17">
        <f aca="true" t="shared" si="3" ref="N17:N42">IF(M17=M16,0,1)</f>
        <v>1</v>
      </c>
      <c r="O17" t="str">
        <f aca="true" t="shared" si="4" ref="O17:O42">IF(N17=1,M17,)</f>
        <v>BEL</v>
      </c>
      <c r="P17" s="4"/>
      <c r="Q17" s="13">
        <v>0</v>
      </c>
      <c r="R17" s="4"/>
      <c r="S17" s="56">
        <v>744</v>
      </c>
      <c r="T17" s="56">
        <v>1000</v>
      </c>
      <c r="U17" s="56">
        <v>1000</v>
      </c>
      <c r="V17" s="56">
        <v>185</v>
      </c>
      <c r="W17" s="56">
        <v>797</v>
      </c>
      <c r="X17" s="56">
        <v>481</v>
      </c>
      <c r="Y17" s="56">
        <v>481</v>
      </c>
      <c r="Z17" s="56">
        <v>430</v>
      </c>
      <c r="AA17" s="56">
        <v>706</v>
      </c>
      <c r="AB17" s="56">
        <v>714</v>
      </c>
      <c r="AC17" s="56">
        <v>973</v>
      </c>
      <c r="AD17" s="56">
        <v>970</v>
      </c>
      <c r="AE17" s="56">
        <v>370</v>
      </c>
      <c r="AF17" s="56">
        <v>947</v>
      </c>
      <c r="AG17" s="56">
        <v>980</v>
      </c>
    </row>
    <row r="18" spans="1:33" ht="12.75" customHeight="1">
      <c r="A18" s="10">
        <v>3</v>
      </c>
      <c r="B18" s="63" t="s">
        <v>29</v>
      </c>
      <c r="C18" s="12" t="s">
        <v>11</v>
      </c>
      <c r="D18" s="61">
        <v>10701</v>
      </c>
      <c r="E18" s="14"/>
      <c r="F18" s="19">
        <v>3</v>
      </c>
      <c r="G18" s="55" t="s">
        <v>9</v>
      </c>
      <c r="H18" s="15">
        <f t="shared" si="0"/>
        <v>622.6</v>
      </c>
      <c r="I18" s="13">
        <f t="shared" si="1"/>
        <v>1</v>
      </c>
      <c r="J18" s="54">
        <f t="shared" si="2"/>
        <v>9339</v>
      </c>
      <c r="K18" s="32"/>
      <c r="L18" s="4"/>
      <c r="M18" s="56" t="s">
        <v>18</v>
      </c>
      <c r="N18">
        <f t="shared" si="3"/>
        <v>1</v>
      </c>
      <c r="O18" t="str">
        <f t="shared" si="4"/>
        <v>CZE</v>
      </c>
      <c r="P18" s="4"/>
      <c r="Q18" s="13">
        <v>0</v>
      </c>
      <c r="S18" s="56">
        <v>908</v>
      </c>
      <c r="T18" s="56">
        <v>971</v>
      </c>
      <c r="U18" s="56">
        <v>519</v>
      </c>
      <c r="V18" s="56">
        <v>1000</v>
      </c>
      <c r="W18" s="56">
        <v>632</v>
      </c>
      <c r="X18" s="56">
        <v>865</v>
      </c>
      <c r="Y18" s="56">
        <v>572</v>
      </c>
      <c r="Z18" s="56">
        <v>810</v>
      </c>
      <c r="AA18" s="56">
        <v>333</v>
      </c>
      <c r="AB18" s="56">
        <v>828</v>
      </c>
      <c r="AC18" s="56">
        <v>1000</v>
      </c>
      <c r="AD18" s="56">
        <v>657</v>
      </c>
      <c r="AE18" s="56">
        <v>903</v>
      </c>
      <c r="AF18" s="56">
        <v>370</v>
      </c>
      <c r="AG18" s="56">
        <v>333</v>
      </c>
    </row>
    <row r="19" spans="1:33" ht="12.75" customHeight="1">
      <c r="A19" s="67">
        <v>4</v>
      </c>
      <c r="B19" s="60" t="s">
        <v>131</v>
      </c>
      <c r="C19" s="67" t="s">
        <v>24</v>
      </c>
      <c r="D19" s="61">
        <v>10671</v>
      </c>
      <c r="E19" s="14"/>
      <c r="F19" s="19">
        <v>4</v>
      </c>
      <c r="G19" s="13" t="s">
        <v>11</v>
      </c>
      <c r="H19" s="15">
        <f t="shared" si="0"/>
        <v>620.7333333333333</v>
      </c>
      <c r="I19" s="13">
        <f t="shared" si="1"/>
        <v>4</v>
      </c>
      <c r="J19" s="54">
        <f t="shared" si="2"/>
        <v>37244</v>
      </c>
      <c r="K19" s="32"/>
      <c r="L19" s="4"/>
      <c r="M19" s="56" t="s">
        <v>6</v>
      </c>
      <c r="N19">
        <f t="shared" si="3"/>
        <v>1</v>
      </c>
      <c r="O19" t="str">
        <f t="shared" si="4"/>
        <v>GBR</v>
      </c>
      <c r="P19" s="23"/>
      <c r="Q19" s="13">
        <v>0</v>
      </c>
      <c r="S19" s="56">
        <v>370</v>
      </c>
      <c r="T19" s="56">
        <v>370</v>
      </c>
      <c r="U19" s="56">
        <v>604</v>
      </c>
      <c r="V19" s="56">
        <v>259</v>
      </c>
      <c r="W19" s="56">
        <v>583</v>
      </c>
      <c r="X19" s="56">
        <v>994</v>
      </c>
      <c r="Y19" s="56">
        <v>917</v>
      </c>
      <c r="Z19" s="56">
        <v>722</v>
      </c>
      <c r="AA19" s="56">
        <v>869</v>
      </c>
      <c r="AB19" s="56">
        <v>567</v>
      </c>
      <c r="AC19" s="56">
        <v>988</v>
      </c>
      <c r="AD19" s="56">
        <v>962</v>
      </c>
      <c r="AE19" s="56">
        <v>922</v>
      </c>
      <c r="AF19" s="56">
        <v>660</v>
      </c>
      <c r="AG19" s="56">
        <v>884</v>
      </c>
    </row>
    <row r="20" spans="1:33" ht="12.75" customHeight="1">
      <c r="A20" s="67">
        <v>5</v>
      </c>
      <c r="B20" s="60" t="s">
        <v>132</v>
      </c>
      <c r="C20" s="67" t="s">
        <v>28</v>
      </c>
      <c r="D20" s="61">
        <v>10404</v>
      </c>
      <c r="E20" s="14"/>
      <c r="F20" s="19">
        <v>5</v>
      </c>
      <c r="G20" s="13" t="s">
        <v>28</v>
      </c>
      <c r="H20" s="15">
        <f t="shared" si="0"/>
        <v>609.4333333333333</v>
      </c>
      <c r="I20" s="13">
        <f t="shared" si="1"/>
        <v>2</v>
      </c>
      <c r="J20" s="54">
        <f t="shared" si="2"/>
        <v>18283</v>
      </c>
      <c r="K20" s="32"/>
      <c r="L20" s="4"/>
      <c r="M20" s="56" t="s">
        <v>6</v>
      </c>
      <c r="N20">
        <f t="shared" si="3"/>
        <v>0</v>
      </c>
      <c r="O20">
        <f t="shared" si="4"/>
        <v>0</v>
      </c>
      <c r="P20" s="4"/>
      <c r="Q20" s="13">
        <v>0</v>
      </c>
      <c r="R20" s="4"/>
      <c r="S20" s="56">
        <v>333</v>
      </c>
      <c r="T20" s="56">
        <v>296</v>
      </c>
      <c r="U20" s="56">
        <v>898</v>
      </c>
      <c r="V20" s="56">
        <v>998</v>
      </c>
      <c r="W20" s="56">
        <v>913</v>
      </c>
      <c r="X20" s="56">
        <v>1000</v>
      </c>
      <c r="Y20" s="56">
        <v>333</v>
      </c>
      <c r="Z20" s="56">
        <v>963</v>
      </c>
      <c r="AA20" s="56">
        <v>481</v>
      </c>
      <c r="AB20" s="56">
        <v>222</v>
      </c>
      <c r="AC20" s="56">
        <v>890</v>
      </c>
      <c r="AD20" s="56">
        <v>910</v>
      </c>
      <c r="AE20" s="56">
        <v>333</v>
      </c>
      <c r="AF20" s="56">
        <v>859</v>
      </c>
      <c r="AG20" s="56">
        <v>975</v>
      </c>
    </row>
    <row r="21" spans="1:33" ht="12.75" customHeight="1">
      <c r="A21" s="67">
        <v>6</v>
      </c>
      <c r="B21" s="60" t="s">
        <v>133</v>
      </c>
      <c r="C21" s="67" t="s">
        <v>11</v>
      </c>
      <c r="D21" s="61">
        <v>9999</v>
      </c>
      <c r="E21" s="14"/>
      <c r="F21" s="19">
        <v>6</v>
      </c>
      <c r="G21" s="13" t="s">
        <v>6</v>
      </c>
      <c r="H21" s="15">
        <f t="shared" si="0"/>
        <v>567.1</v>
      </c>
      <c r="I21" s="13">
        <f t="shared" si="1"/>
        <v>2</v>
      </c>
      <c r="J21" s="54">
        <f t="shared" si="2"/>
        <v>17013</v>
      </c>
      <c r="K21" s="32"/>
      <c r="L21" s="4"/>
      <c r="M21" s="56" t="s">
        <v>8</v>
      </c>
      <c r="N21">
        <f t="shared" si="3"/>
        <v>1</v>
      </c>
      <c r="O21" t="str">
        <f t="shared" si="4"/>
        <v>GER</v>
      </c>
      <c r="P21" s="23"/>
      <c r="Q21" s="13">
        <v>0</v>
      </c>
      <c r="S21" s="56">
        <v>997</v>
      </c>
      <c r="T21" s="56">
        <v>977</v>
      </c>
      <c r="U21" s="56">
        <v>956</v>
      </c>
      <c r="V21" s="56">
        <v>981</v>
      </c>
      <c r="W21" s="56">
        <v>688</v>
      </c>
      <c r="X21" s="56">
        <v>519</v>
      </c>
      <c r="Y21" s="56">
        <v>675</v>
      </c>
      <c r="Z21" s="56">
        <v>826</v>
      </c>
      <c r="AA21" s="56">
        <v>259</v>
      </c>
      <c r="AB21" s="56">
        <v>296</v>
      </c>
      <c r="AC21" s="56">
        <v>566</v>
      </c>
      <c r="AD21" s="56">
        <v>1000</v>
      </c>
      <c r="AE21" s="56">
        <v>1000</v>
      </c>
      <c r="AF21" s="56">
        <v>185</v>
      </c>
      <c r="AG21" s="56">
        <v>74</v>
      </c>
    </row>
    <row r="22" spans="1:33" ht="12.75" customHeight="1">
      <c r="A22" s="67">
        <v>7</v>
      </c>
      <c r="B22" s="60" t="s">
        <v>134</v>
      </c>
      <c r="C22" s="67" t="s">
        <v>5</v>
      </c>
      <c r="D22" s="61">
        <v>9781</v>
      </c>
      <c r="E22" s="14"/>
      <c r="F22" s="19">
        <v>7</v>
      </c>
      <c r="G22" s="13" t="s">
        <v>8</v>
      </c>
      <c r="H22" s="15">
        <f t="shared" si="0"/>
        <v>536.9666666666667</v>
      </c>
      <c r="I22" s="13">
        <f t="shared" si="1"/>
        <v>2</v>
      </c>
      <c r="J22" s="54">
        <f t="shared" si="2"/>
        <v>16109</v>
      </c>
      <c r="K22" s="32"/>
      <c r="L22" s="4"/>
      <c r="M22" s="56" t="s">
        <v>8</v>
      </c>
      <c r="N22">
        <f t="shared" si="3"/>
        <v>0</v>
      </c>
      <c r="O22">
        <f t="shared" si="4"/>
        <v>0</v>
      </c>
      <c r="P22" s="23"/>
      <c r="Q22" s="13">
        <v>0</v>
      </c>
      <c r="S22" s="56">
        <v>1000</v>
      </c>
      <c r="T22" s="56">
        <v>936</v>
      </c>
      <c r="U22" s="56">
        <v>986</v>
      </c>
      <c r="V22" s="56">
        <v>222</v>
      </c>
      <c r="W22" s="56">
        <v>519</v>
      </c>
      <c r="X22" s="56">
        <v>692</v>
      </c>
      <c r="Y22" s="56">
        <v>222</v>
      </c>
      <c r="Z22" s="56">
        <v>430</v>
      </c>
      <c r="AA22" s="56">
        <v>296</v>
      </c>
      <c r="AB22" s="56">
        <v>911</v>
      </c>
      <c r="AC22" s="56">
        <v>863</v>
      </c>
      <c r="AD22" s="56">
        <v>707</v>
      </c>
      <c r="AE22" s="56">
        <v>185</v>
      </c>
      <c r="AF22" s="56">
        <v>812</v>
      </c>
      <c r="AG22" s="56">
        <v>1000</v>
      </c>
    </row>
    <row r="23" spans="1:33" ht="12.75" customHeight="1">
      <c r="A23" s="67">
        <v>8</v>
      </c>
      <c r="B23" s="60" t="s">
        <v>135</v>
      </c>
      <c r="C23" s="67" t="s">
        <v>24</v>
      </c>
      <c r="D23" s="61">
        <v>9514</v>
      </c>
      <c r="E23" s="14"/>
      <c r="F23" s="19">
        <v>8</v>
      </c>
      <c r="G23" s="13" t="s">
        <v>24</v>
      </c>
      <c r="H23" s="15">
        <f t="shared" si="0"/>
        <v>535.2416666666667</v>
      </c>
      <c r="I23" s="13">
        <f t="shared" si="1"/>
        <v>8</v>
      </c>
      <c r="J23" s="54">
        <f t="shared" si="2"/>
        <v>64229</v>
      </c>
      <c r="K23" s="32"/>
      <c r="L23" s="4"/>
      <c r="M23" s="56" t="s">
        <v>28</v>
      </c>
      <c r="N23">
        <f t="shared" si="3"/>
        <v>1</v>
      </c>
      <c r="O23" t="str">
        <f t="shared" si="4"/>
        <v>LAT</v>
      </c>
      <c r="P23" s="4"/>
      <c r="Q23" s="13">
        <v>0</v>
      </c>
      <c r="S23" s="56">
        <v>519</v>
      </c>
      <c r="T23" s="56">
        <v>635</v>
      </c>
      <c r="U23" s="56">
        <v>816</v>
      </c>
      <c r="V23" s="56">
        <v>604</v>
      </c>
      <c r="W23" s="56">
        <v>521</v>
      </c>
      <c r="X23" s="56">
        <v>739</v>
      </c>
      <c r="Y23" s="56">
        <v>946</v>
      </c>
      <c r="Z23" s="56">
        <v>430</v>
      </c>
      <c r="AA23" s="56">
        <v>444</v>
      </c>
      <c r="AB23" s="56">
        <v>148</v>
      </c>
      <c r="AC23" s="56">
        <v>585</v>
      </c>
      <c r="AD23" s="56">
        <v>976</v>
      </c>
      <c r="AE23" s="56">
        <v>840</v>
      </c>
      <c r="AF23" s="56">
        <v>444</v>
      </c>
      <c r="AG23" s="56">
        <v>867</v>
      </c>
    </row>
    <row r="24" spans="1:33" ht="12.75" customHeight="1">
      <c r="A24" s="67">
        <v>9</v>
      </c>
      <c r="B24" t="s">
        <v>128</v>
      </c>
      <c r="C24" s="67" t="s">
        <v>9</v>
      </c>
      <c r="D24" s="61">
        <v>9339</v>
      </c>
      <c r="E24" s="14"/>
      <c r="F24" s="19">
        <v>9</v>
      </c>
      <c r="G24" s="55" t="s">
        <v>27</v>
      </c>
      <c r="H24" s="15">
        <f t="shared" si="0"/>
        <v>479.8</v>
      </c>
      <c r="I24" s="13">
        <f t="shared" si="1"/>
        <v>1</v>
      </c>
      <c r="J24" s="54">
        <f t="shared" si="2"/>
        <v>7197</v>
      </c>
      <c r="K24" s="32"/>
      <c r="L24" s="4"/>
      <c r="M24" s="56" t="s">
        <v>28</v>
      </c>
      <c r="N24">
        <f t="shared" si="3"/>
        <v>0</v>
      </c>
      <c r="O24">
        <f t="shared" si="4"/>
        <v>0</v>
      </c>
      <c r="P24" s="23"/>
      <c r="Q24" s="13">
        <v>0</v>
      </c>
      <c r="S24" s="56">
        <v>995</v>
      </c>
      <c r="T24" s="56">
        <v>407</v>
      </c>
      <c r="U24" s="56">
        <v>333</v>
      </c>
      <c r="V24" s="56">
        <v>595</v>
      </c>
      <c r="W24" s="56">
        <v>684</v>
      </c>
      <c r="X24" s="56">
        <v>983</v>
      </c>
      <c r="Y24" s="56">
        <v>259</v>
      </c>
      <c r="Z24" s="56">
        <v>430</v>
      </c>
      <c r="AA24" s="56">
        <v>596</v>
      </c>
      <c r="AB24" s="56">
        <v>874</v>
      </c>
      <c r="AC24" s="56">
        <v>259</v>
      </c>
      <c r="AD24" s="56">
        <v>259</v>
      </c>
      <c r="AE24" s="56">
        <v>926</v>
      </c>
      <c r="AF24" s="56">
        <v>741</v>
      </c>
      <c r="AG24" s="56">
        <v>998</v>
      </c>
    </row>
    <row r="25" spans="1:33" ht="12.75" customHeight="1">
      <c r="A25" s="67">
        <v>10</v>
      </c>
      <c r="B25" s="60" t="s">
        <v>136</v>
      </c>
      <c r="C25" s="67" t="s">
        <v>11</v>
      </c>
      <c r="D25" s="61">
        <v>9291</v>
      </c>
      <c r="E25" s="14"/>
      <c r="F25" s="19">
        <v>10</v>
      </c>
      <c r="G25" s="55" t="s">
        <v>25</v>
      </c>
      <c r="H25" s="15">
        <f t="shared" si="0"/>
        <v>439.2888888888889</v>
      </c>
      <c r="I25" s="13">
        <f t="shared" si="1"/>
        <v>3</v>
      </c>
      <c r="J25" s="54">
        <f t="shared" si="2"/>
        <v>19768</v>
      </c>
      <c r="K25" s="32"/>
      <c r="L25" s="4"/>
      <c r="M25" s="56" t="s">
        <v>24</v>
      </c>
      <c r="N25">
        <f t="shared" si="3"/>
        <v>1</v>
      </c>
      <c r="O25" t="str">
        <f t="shared" si="4"/>
        <v>LTU</v>
      </c>
      <c r="P25" s="23"/>
      <c r="Q25" s="13">
        <v>0</v>
      </c>
      <c r="S25" s="56">
        <v>481</v>
      </c>
      <c r="T25" s="56">
        <v>702</v>
      </c>
      <c r="U25" s="56">
        <v>444</v>
      </c>
      <c r="V25" s="56">
        <v>296</v>
      </c>
      <c r="W25" s="56">
        <v>259</v>
      </c>
      <c r="X25" s="56">
        <v>960</v>
      </c>
      <c r="Y25" s="56">
        <v>962</v>
      </c>
      <c r="Z25" s="56">
        <v>430</v>
      </c>
      <c r="AA25" s="56">
        <v>1000</v>
      </c>
      <c r="AB25" s="56">
        <v>747</v>
      </c>
      <c r="AC25" s="56">
        <v>603</v>
      </c>
      <c r="AD25" s="56">
        <v>407</v>
      </c>
      <c r="AE25" s="56">
        <v>793</v>
      </c>
      <c r="AF25" s="56">
        <v>222</v>
      </c>
      <c r="AG25" s="56">
        <v>985</v>
      </c>
    </row>
    <row r="26" spans="1:33" ht="12.75" customHeight="1">
      <c r="A26" s="67">
        <v>11</v>
      </c>
      <c r="B26" s="60" t="s">
        <v>137</v>
      </c>
      <c r="C26" s="67" t="s">
        <v>24</v>
      </c>
      <c r="D26" s="61">
        <v>8981</v>
      </c>
      <c r="E26" s="14"/>
      <c r="F26" s="19">
        <v>11</v>
      </c>
      <c r="G26" s="13" t="s">
        <v>126</v>
      </c>
      <c r="H26" s="15">
        <f t="shared" si="0"/>
        <v>369.2</v>
      </c>
      <c r="I26" s="13">
        <f t="shared" si="1"/>
        <v>1</v>
      </c>
      <c r="J26" s="54">
        <f t="shared" si="2"/>
        <v>5538</v>
      </c>
      <c r="K26" s="32"/>
      <c r="L26" s="4"/>
      <c r="M26" s="56" t="s">
        <v>24</v>
      </c>
      <c r="N26">
        <f t="shared" si="3"/>
        <v>0</v>
      </c>
      <c r="O26">
        <f t="shared" si="4"/>
        <v>0</v>
      </c>
      <c r="P26" s="23"/>
      <c r="Q26" s="13">
        <v>0</v>
      </c>
      <c r="S26" s="56">
        <v>989</v>
      </c>
      <c r="T26" s="56">
        <v>719</v>
      </c>
      <c r="U26" s="56">
        <v>259</v>
      </c>
      <c r="V26" s="56">
        <v>974</v>
      </c>
      <c r="W26" s="56">
        <v>444</v>
      </c>
      <c r="X26" s="56">
        <v>259</v>
      </c>
      <c r="Y26" s="56">
        <v>999</v>
      </c>
      <c r="Z26" s="56">
        <v>630</v>
      </c>
      <c r="AA26" s="56">
        <v>854</v>
      </c>
      <c r="AB26" s="56">
        <v>914</v>
      </c>
      <c r="AC26" s="56">
        <v>74</v>
      </c>
      <c r="AD26" s="56">
        <v>222</v>
      </c>
      <c r="AE26" s="56">
        <v>792</v>
      </c>
      <c r="AF26" s="56">
        <v>74</v>
      </c>
      <c r="AG26" s="56">
        <v>778</v>
      </c>
    </row>
    <row r="27" spans="1:33" ht="12.75" customHeight="1">
      <c r="A27" s="67">
        <v>12</v>
      </c>
      <c r="B27" s="60" t="s">
        <v>129</v>
      </c>
      <c r="C27" s="67" t="s">
        <v>8</v>
      </c>
      <c r="D27" s="61">
        <v>8965</v>
      </c>
      <c r="E27" s="14"/>
      <c r="F27" s="19">
        <v>12</v>
      </c>
      <c r="G27" s="13" t="s">
        <v>18</v>
      </c>
      <c r="H27" s="15">
        <f t="shared" si="0"/>
        <v>311.2</v>
      </c>
      <c r="I27" s="13">
        <f t="shared" si="1"/>
        <v>1</v>
      </c>
      <c r="J27" s="54">
        <f t="shared" si="2"/>
        <v>4668</v>
      </c>
      <c r="K27" s="32"/>
      <c r="L27" s="4"/>
      <c r="M27" s="56" t="s">
        <v>24</v>
      </c>
      <c r="N27">
        <f t="shared" si="3"/>
        <v>0</v>
      </c>
      <c r="O27">
        <f t="shared" si="4"/>
        <v>0</v>
      </c>
      <c r="P27" s="23"/>
      <c r="Q27" s="13">
        <v>0</v>
      </c>
      <c r="S27" s="56">
        <v>1000</v>
      </c>
      <c r="T27" s="56">
        <v>22</v>
      </c>
      <c r="U27" s="56">
        <v>148</v>
      </c>
      <c r="V27" s="56">
        <v>908</v>
      </c>
      <c r="W27" s="56">
        <v>481</v>
      </c>
      <c r="X27" s="56">
        <v>407</v>
      </c>
      <c r="Y27" s="56">
        <v>407</v>
      </c>
      <c r="Z27" s="56">
        <v>648</v>
      </c>
      <c r="AA27" s="56">
        <v>891</v>
      </c>
      <c r="AB27" s="56">
        <v>111</v>
      </c>
      <c r="AC27" s="56">
        <v>977</v>
      </c>
      <c r="AD27" s="56">
        <v>793</v>
      </c>
      <c r="AE27" s="56">
        <v>826</v>
      </c>
      <c r="AF27" s="56">
        <v>558</v>
      </c>
      <c r="AG27" s="56">
        <v>788</v>
      </c>
    </row>
    <row r="28" spans="1:33" ht="12.75" customHeight="1">
      <c r="A28" s="67">
        <v>13</v>
      </c>
      <c r="B28" t="s">
        <v>44</v>
      </c>
      <c r="C28" s="67" t="s">
        <v>24</v>
      </c>
      <c r="D28" s="61">
        <v>8685</v>
      </c>
      <c r="E28" s="14"/>
      <c r="F28" s="19"/>
      <c r="H28" s="15"/>
      <c r="I28" s="13"/>
      <c r="J28" s="54"/>
      <c r="K28" s="32"/>
      <c r="L28" s="4"/>
      <c r="M28" s="56" t="s">
        <v>24</v>
      </c>
      <c r="N28">
        <f t="shared" si="3"/>
        <v>0</v>
      </c>
      <c r="O28">
        <f t="shared" si="4"/>
        <v>0</v>
      </c>
      <c r="P28" s="23"/>
      <c r="Q28" s="13">
        <v>0</v>
      </c>
      <c r="S28" s="56">
        <v>407</v>
      </c>
      <c r="T28" s="56">
        <v>835</v>
      </c>
      <c r="U28" s="56">
        <v>904</v>
      </c>
      <c r="V28" s="56">
        <v>148</v>
      </c>
      <c r="W28" s="56">
        <v>771</v>
      </c>
      <c r="X28" s="56">
        <v>333</v>
      </c>
      <c r="Y28" s="56">
        <v>961</v>
      </c>
      <c r="Z28" s="56">
        <v>798</v>
      </c>
      <c r="AA28" s="56">
        <v>843</v>
      </c>
      <c r="AB28" s="56">
        <v>333</v>
      </c>
      <c r="AC28" s="56">
        <v>983</v>
      </c>
      <c r="AD28" s="56">
        <v>333</v>
      </c>
      <c r="AE28" s="56">
        <v>148</v>
      </c>
      <c r="AF28" s="56">
        <v>407</v>
      </c>
      <c r="AG28" s="56">
        <v>481</v>
      </c>
    </row>
    <row r="29" spans="1:33" ht="12.75" customHeight="1">
      <c r="A29" s="67">
        <v>14</v>
      </c>
      <c r="B29" s="60" t="s">
        <v>138</v>
      </c>
      <c r="C29" s="67" t="s">
        <v>25</v>
      </c>
      <c r="D29" s="61">
        <v>8259</v>
      </c>
      <c r="E29" s="14"/>
      <c r="F29" s="19"/>
      <c r="H29" s="15"/>
      <c r="I29" s="13"/>
      <c r="J29" s="54"/>
      <c r="K29" s="32"/>
      <c r="L29" s="4"/>
      <c r="M29" s="56" t="s">
        <v>24</v>
      </c>
      <c r="N29">
        <f t="shared" si="3"/>
        <v>0</v>
      </c>
      <c r="O29">
        <f t="shared" si="4"/>
        <v>0</v>
      </c>
      <c r="P29" s="23"/>
      <c r="Q29" s="55">
        <v>0</v>
      </c>
      <c r="S29" s="56">
        <v>148</v>
      </c>
      <c r="T29" s="56">
        <v>548</v>
      </c>
      <c r="U29" s="56">
        <v>407</v>
      </c>
      <c r="V29" s="56">
        <v>948</v>
      </c>
      <c r="W29" s="56">
        <v>1000</v>
      </c>
      <c r="X29" s="56">
        <v>148</v>
      </c>
      <c r="Y29" s="56">
        <v>579</v>
      </c>
      <c r="Z29" s="56">
        <v>1000</v>
      </c>
      <c r="AA29" s="56">
        <v>519</v>
      </c>
      <c r="AB29" s="56">
        <v>370</v>
      </c>
      <c r="AC29" s="56">
        <v>838</v>
      </c>
      <c r="AD29" s="56">
        <v>532</v>
      </c>
      <c r="AE29" s="56">
        <v>444</v>
      </c>
      <c r="AF29" s="56">
        <v>519</v>
      </c>
      <c r="AG29" s="56">
        <v>259</v>
      </c>
    </row>
    <row r="30" spans="1:33" ht="12.75" customHeight="1">
      <c r="A30" s="67">
        <v>15</v>
      </c>
      <c r="B30" t="s">
        <v>43</v>
      </c>
      <c r="C30" s="67" t="s">
        <v>28</v>
      </c>
      <c r="D30" s="61">
        <v>7879</v>
      </c>
      <c r="E30" s="14"/>
      <c r="F30" s="19"/>
      <c r="H30" s="15"/>
      <c r="I30" s="13"/>
      <c r="J30" s="54"/>
      <c r="K30" s="32"/>
      <c r="L30" s="4"/>
      <c r="M30" s="56" t="s">
        <v>24</v>
      </c>
      <c r="N30">
        <f t="shared" si="3"/>
        <v>0</v>
      </c>
      <c r="O30">
        <f t="shared" si="4"/>
        <v>0</v>
      </c>
      <c r="P30" s="23"/>
      <c r="Q30" s="55">
        <v>0</v>
      </c>
      <c r="S30" s="56">
        <v>671</v>
      </c>
      <c r="T30" s="56">
        <v>684</v>
      </c>
      <c r="U30" s="56">
        <v>931</v>
      </c>
      <c r="V30" s="56">
        <v>407</v>
      </c>
      <c r="W30" s="56">
        <v>370</v>
      </c>
      <c r="X30" s="56">
        <v>930</v>
      </c>
      <c r="Y30" s="56">
        <v>37</v>
      </c>
      <c r="Z30" s="56">
        <v>430</v>
      </c>
      <c r="AA30" s="56">
        <v>926</v>
      </c>
      <c r="AB30" s="56">
        <v>444</v>
      </c>
      <c r="AC30" s="56">
        <v>370</v>
      </c>
      <c r="AD30" s="56">
        <v>680</v>
      </c>
      <c r="AE30" s="56">
        <v>296</v>
      </c>
      <c r="AF30" s="56">
        <v>555</v>
      </c>
      <c r="AG30" s="56">
        <v>148</v>
      </c>
    </row>
    <row r="31" spans="1:33" ht="12.75" customHeight="1">
      <c r="A31" s="67">
        <v>16</v>
      </c>
      <c r="B31" s="60" t="s">
        <v>139</v>
      </c>
      <c r="C31" s="67" t="s">
        <v>24</v>
      </c>
      <c r="D31" s="61">
        <v>7488</v>
      </c>
      <c r="E31" s="14"/>
      <c r="F31" s="19"/>
      <c r="H31" s="15"/>
      <c r="I31" s="13"/>
      <c r="J31" s="54"/>
      <c r="K31" s="32"/>
      <c r="L31" s="4"/>
      <c r="M31" s="56" t="s">
        <v>24</v>
      </c>
      <c r="N31">
        <f t="shared" si="3"/>
        <v>0</v>
      </c>
      <c r="O31">
        <f t="shared" si="4"/>
        <v>0</v>
      </c>
      <c r="P31" s="23"/>
      <c r="Q31" s="13" t="s">
        <v>5</v>
      </c>
      <c r="S31" s="56">
        <v>444</v>
      </c>
      <c r="T31" s="56">
        <v>259</v>
      </c>
      <c r="U31" s="56">
        <v>965</v>
      </c>
      <c r="V31" s="56">
        <v>333</v>
      </c>
      <c r="W31" s="56">
        <v>296</v>
      </c>
      <c r="X31" s="56">
        <v>968</v>
      </c>
      <c r="Y31" s="56">
        <v>370</v>
      </c>
      <c r="Z31" s="56">
        <v>430</v>
      </c>
      <c r="AA31" s="56">
        <v>389</v>
      </c>
      <c r="AB31" s="56">
        <v>1000</v>
      </c>
      <c r="AC31" s="56">
        <v>296</v>
      </c>
      <c r="AD31" s="56">
        <v>167</v>
      </c>
      <c r="AE31" s="56">
        <v>519</v>
      </c>
      <c r="AF31" s="56">
        <v>533</v>
      </c>
      <c r="AG31" s="56">
        <v>519</v>
      </c>
    </row>
    <row r="32" spans="1:33" ht="12.75" customHeight="1">
      <c r="A32" s="67">
        <v>17</v>
      </c>
      <c r="B32" s="60" t="s">
        <v>140</v>
      </c>
      <c r="C32" s="67" t="s">
        <v>11</v>
      </c>
      <c r="D32" s="61">
        <v>7253</v>
      </c>
      <c r="E32" s="14"/>
      <c r="F32" s="19"/>
      <c r="H32" s="15"/>
      <c r="I32" s="13"/>
      <c r="J32" s="54"/>
      <c r="K32" s="32"/>
      <c r="L32" s="4"/>
      <c r="M32" s="56" t="s">
        <v>24</v>
      </c>
      <c r="N32">
        <f t="shared" si="3"/>
        <v>0</v>
      </c>
      <c r="O32">
        <f t="shared" si="4"/>
        <v>0</v>
      </c>
      <c r="P32" s="23"/>
      <c r="Q32" s="55" t="s">
        <v>9</v>
      </c>
      <c r="S32" s="56">
        <v>148</v>
      </c>
      <c r="T32" s="56">
        <v>74</v>
      </c>
      <c r="U32" s="56">
        <v>185</v>
      </c>
      <c r="V32" s="56">
        <v>111</v>
      </c>
      <c r="W32" s="56">
        <v>333</v>
      </c>
      <c r="X32" s="56">
        <v>833</v>
      </c>
      <c r="Y32" s="56">
        <v>814</v>
      </c>
      <c r="Z32" s="56">
        <v>991</v>
      </c>
      <c r="AA32" s="56">
        <v>185</v>
      </c>
      <c r="AB32" s="56">
        <v>185</v>
      </c>
      <c r="AC32" s="56">
        <v>519</v>
      </c>
      <c r="AD32" s="56">
        <v>296</v>
      </c>
      <c r="AE32" s="56">
        <v>933</v>
      </c>
      <c r="AF32" s="56">
        <v>666</v>
      </c>
      <c r="AG32" s="56">
        <v>980</v>
      </c>
    </row>
    <row r="33" spans="1:33" ht="12.75" customHeight="1">
      <c r="A33" s="67">
        <v>18</v>
      </c>
      <c r="B33" s="60" t="s">
        <v>141</v>
      </c>
      <c r="C33" s="67" t="s">
        <v>27</v>
      </c>
      <c r="D33" s="61">
        <v>7197</v>
      </c>
      <c r="E33" s="14"/>
      <c r="F33" s="19"/>
      <c r="H33" s="15"/>
      <c r="I33" s="13"/>
      <c r="J33" s="54"/>
      <c r="K33" s="32"/>
      <c r="L33" s="4"/>
      <c r="M33" s="56" t="s">
        <v>11</v>
      </c>
      <c r="N33">
        <f t="shared" si="3"/>
        <v>1</v>
      </c>
      <c r="O33" t="str">
        <f t="shared" si="4"/>
        <v>POL</v>
      </c>
      <c r="P33" s="23"/>
      <c r="Q33" s="13" t="s">
        <v>18</v>
      </c>
      <c r="S33" s="56">
        <v>148</v>
      </c>
      <c r="T33" s="56">
        <v>739</v>
      </c>
      <c r="U33" s="56">
        <v>971</v>
      </c>
      <c r="V33" s="56">
        <v>481</v>
      </c>
      <c r="W33" s="56">
        <v>111</v>
      </c>
      <c r="X33" s="56">
        <v>74</v>
      </c>
      <c r="Y33" s="56">
        <v>735</v>
      </c>
      <c r="Z33" s="56">
        <v>648</v>
      </c>
      <c r="AA33" s="56">
        <v>823</v>
      </c>
      <c r="AB33" s="56">
        <v>839</v>
      </c>
      <c r="AC33" s="56">
        <v>37</v>
      </c>
      <c r="AD33" s="56">
        <v>370</v>
      </c>
      <c r="AE33" s="56">
        <v>962</v>
      </c>
      <c r="AF33" s="56">
        <v>148</v>
      </c>
      <c r="AG33" s="56">
        <v>111</v>
      </c>
    </row>
    <row r="34" spans="1:33" ht="12.75" customHeight="1">
      <c r="A34" s="67">
        <v>19</v>
      </c>
      <c r="B34" s="60" t="s">
        <v>130</v>
      </c>
      <c r="C34" s="67" t="s">
        <v>8</v>
      </c>
      <c r="D34" s="61">
        <v>7144</v>
      </c>
      <c r="E34" s="14"/>
      <c r="F34" s="19"/>
      <c r="H34" s="15"/>
      <c r="I34" s="13"/>
      <c r="J34" s="54"/>
      <c r="K34" s="32"/>
      <c r="L34" s="4"/>
      <c r="M34" s="56" t="s">
        <v>11</v>
      </c>
      <c r="N34">
        <f t="shared" si="3"/>
        <v>0</v>
      </c>
      <c r="O34">
        <f t="shared" si="4"/>
        <v>0</v>
      </c>
      <c r="P34" s="23"/>
      <c r="Q34" s="13" t="s">
        <v>6</v>
      </c>
      <c r="S34" s="56">
        <v>148</v>
      </c>
      <c r="T34" s="56">
        <v>444</v>
      </c>
      <c r="U34" s="56">
        <v>370</v>
      </c>
      <c r="V34" s="56">
        <v>928</v>
      </c>
      <c r="W34" s="56">
        <v>782</v>
      </c>
      <c r="X34" s="56">
        <v>111</v>
      </c>
      <c r="Y34" s="56">
        <v>185</v>
      </c>
      <c r="Z34" s="56">
        <v>430</v>
      </c>
      <c r="AA34" s="56">
        <v>911</v>
      </c>
      <c r="AB34" s="56">
        <v>407</v>
      </c>
      <c r="AC34" s="56">
        <v>977</v>
      </c>
      <c r="AD34" s="56">
        <v>481</v>
      </c>
      <c r="AE34" s="56">
        <v>74</v>
      </c>
      <c r="AF34" s="56">
        <v>674</v>
      </c>
      <c r="AG34" s="56">
        <v>222</v>
      </c>
    </row>
    <row r="35" spans="1:33" ht="12.75" customHeight="1">
      <c r="A35" s="67">
        <v>20</v>
      </c>
      <c r="B35" s="60" t="s">
        <v>142</v>
      </c>
      <c r="C35" s="67" t="s">
        <v>24</v>
      </c>
      <c r="D35" s="61">
        <v>7099</v>
      </c>
      <c r="E35" s="14"/>
      <c r="F35" s="19"/>
      <c r="H35" s="15"/>
      <c r="I35" s="13"/>
      <c r="J35" s="54"/>
      <c r="K35" s="32"/>
      <c r="L35" s="4"/>
      <c r="M35" s="56" t="s">
        <v>11</v>
      </c>
      <c r="N35">
        <f t="shared" si="3"/>
        <v>0</v>
      </c>
      <c r="O35">
        <f t="shared" si="4"/>
        <v>0</v>
      </c>
      <c r="P35" s="23"/>
      <c r="Q35" s="13" t="s">
        <v>8</v>
      </c>
      <c r="S35" s="56">
        <v>821</v>
      </c>
      <c r="T35" s="56">
        <v>111</v>
      </c>
      <c r="U35" s="56">
        <v>111</v>
      </c>
      <c r="V35" s="56">
        <v>370</v>
      </c>
      <c r="W35" s="56">
        <v>407</v>
      </c>
      <c r="X35" s="56">
        <v>370</v>
      </c>
      <c r="Y35" s="56">
        <v>982</v>
      </c>
      <c r="Z35" s="56">
        <v>430</v>
      </c>
      <c r="AA35" s="56">
        <v>884</v>
      </c>
      <c r="AB35" s="56">
        <v>481</v>
      </c>
      <c r="AC35" s="56">
        <v>481</v>
      </c>
      <c r="AD35" s="56">
        <v>837</v>
      </c>
      <c r="AE35" s="56">
        <v>259</v>
      </c>
      <c r="AF35" s="56">
        <v>111</v>
      </c>
      <c r="AG35" s="56">
        <v>444</v>
      </c>
    </row>
    <row r="36" spans="1:33" ht="12.75" customHeight="1">
      <c r="A36" s="67">
        <v>21</v>
      </c>
      <c r="B36" s="60" t="s">
        <v>143</v>
      </c>
      <c r="C36" s="67" t="s">
        <v>25</v>
      </c>
      <c r="D36" s="61">
        <v>7080</v>
      </c>
      <c r="E36" s="14"/>
      <c r="F36" s="19"/>
      <c r="H36" s="15"/>
      <c r="I36" s="13"/>
      <c r="J36" s="54"/>
      <c r="K36" s="32"/>
      <c r="L36" s="4"/>
      <c r="M36" s="56" t="s">
        <v>11</v>
      </c>
      <c r="N36">
        <f t="shared" si="3"/>
        <v>0</v>
      </c>
      <c r="O36">
        <f t="shared" si="4"/>
        <v>0</v>
      </c>
      <c r="P36" s="23"/>
      <c r="Q36" s="13" t="s">
        <v>28</v>
      </c>
      <c r="S36" s="56">
        <v>660</v>
      </c>
      <c r="T36" s="56">
        <v>333</v>
      </c>
      <c r="U36" s="56">
        <v>970</v>
      </c>
      <c r="V36" s="56">
        <v>519</v>
      </c>
      <c r="W36" s="56">
        <v>639</v>
      </c>
      <c r="X36" s="56">
        <v>222</v>
      </c>
      <c r="Y36" s="56">
        <v>519</v>
      </c>
      <c r="Z36" s="56">
        <v>430</v>
      </c>
      <c r="AA36" s="56">
        <v>570</v>
      </c>
      <c r="AB36" s="56">
        <v>259</v>
      </c>
      <c r="AC36" s="56">
        <v>185</v>
      </c>
      <c r="AD36" s="56">
        <v>997</v>
      </c>
      <c r="AE36" s="56">
        <v>111</v>
      </c>
      <c r="AF36" s="56">
        <v>481</v>
      </c>
      <c r="AG36" s="56">
        <v>185</v>
      </c>
    </row>
    <row r="37" spans="1:33" ht="12.75" customHeight="1">
      <c r="A37" s="67">
        <v>22</v>
      </c>
      <c r="B37" s="60" t="s">
        <v>144</v>
      </c>
      <c r="C37" s="67" t="s">
        <v>6</v>
      </c>
      <c r="D37" s="61">
        <v>6235</v>
      </c>
      <c r="E37" s="14"/>
      <c r="F37" s="19"/>
      <c r="G37" s="55"/>
      <c r="H37" s="15"/>
      <c r="I37" s="13"/>
      <c r="J37" s="54"/>
      <c r="K37" s="32"/>
      <c r="L37" s="4"/>
      <c r="M37" s="56" t="s">
        <v>126</v>
      </c>
      <c r="N37">
        <f t="shared" si="3"/>
        <v>1</v>
      </c>
      <c r="O37" t="str">
        <f t="shared" si="4"/>
        <v>POR</v>
      </c>
      <c r="P37" s="23"/>
      <c r="Q37" s="13" t="s">
        <v>24</v>
      </c>
      <c r="S37" s="56">
        <v>877</v>
      </c>
      <c r="T37" s="56">
        <v>481</v>
      </c>
      <c r="U37" s="56">
        <v>296</v>
      </c>
      <c r="V37" s="56">
        <v>99</v>
      </c>
      <c r="W37" s="56">
        <v>111</v>
      </c>
      <c r="X37" s="56">
        <v>823</v>
      </c>
      <c r="Y37" s="56">
        <v>148</v>
      </c>
      <c r="Z37" s="56">
        <v>430</v>
      </c>
      <c r="AA37" s="56">
        <v>37</v>
      </c>
      <c r="AB37" s="56">
        <v>37</v>
      </c>
      <c r="AC37" s="56">
        <v>876</v>
      </c>
      <c r="AD37" s="56">
        <v>444</v>
      </c>
      <c r="AE37" s="56">
        <v>660</v>
      </c>
      <c r="AF37" s="56">
        <v>620</v>
      </c>
      <c r="AG37" s="56">
        <v>296</v>
      </c>
    </row>
    <row r="38" spans="1:33" ht="12.75" customHeight="1">
      <c r="A38" s="67">
        <v>23</v>
      </c>
      <c r="B38" s="60" t="s">
        <v>145</v>
      </c>
      <c r="C38" s="67" t="s">
        <v>24</v>
      </c>
      <c r="D38" s="61">
        <v>6145</v>
      </c>
      <c r="E38" s="14"/>
      <c r="F38" s="19"/>
      <c r="H38" s="15"/>
      <c r="I38" s="13"/>
      <c r="J38" s="54"/>
      <c r="M38" s="56" t="s">
        <v>25</v>
      </c>
      <c r="N38">
        <f t="shared" si="3"/>
        <v>1</v>
      </c>
      <c r="O38" t="str">
        <f t="shared" si="4"/>
        <v>RUS</v>
      </c>
      <c r="Q38" s="13" t="s">
        <v>11</v>
      </c>
      <c r="S38" s="56">
        <v>1000</v>
      </c>
      <c r="T38" s="56">
        <v>785</v>
      </c>
      <c r="U38" s="56">
        <v>222</v>
      </c>
      <c r="V38" s="56">
        <v>74</v>
      </c>
      <c r="W38" s="56">
        <v>111</v>
      </c>
      <c r="X38" s="56">
        <v>894</v>
      </c>
      <c r="Y38" s="56">
        <v>74</v>
      </c>
      <c r="Z38" s="56">
        <v>430</v>
      </c>
      <c r="AA38" s="56">
        <v>389</v>
      </c>
      <c r="AB38" s="56">
        <v>519</v>
      </c>
      <c r="AC38" s="56">
        <v>407</v>
      </c>
      <c r="AD38" s="56">
        <v>167</v>
      </c>
      <c r="AE38" s="56">
        <v>407</v>
      </c>
      <c r="AF38" s="56">
        <v>259</v>
      </c>
      <c r="AG38" s="56">
        <v>407</v>
      </c>
    </row>
    <row r="39" spans="1:33" ht="12.75" customHeight="1">
      <c r="A39" s="67">
        <v>24</v>
      </c>
      <c r="B39" s="60" t="s">
        <v>146</v>
      </c>
      <c r="C39" s="67" t="s">
        <v>24</v>
      </c>
      <c r="D39" s="61">
        <v>5646</v>
      </c>
      <c r="E39" s="14"/>
      <c r="F39" s="19"/>
      <c r="H39" s="15"/>
      <c r="I39" s="13"/>
      <c r="J39" s="54"/>
      <c r="K39" s="13"/>
      <c r="L39" s="13"/>
      <c r="M39" s="56" t="s">
        <v>25</v>
      </c>
      <c r="N39">
        <f t="shared" si="3"/>
        <v>0</v>
      </c>
      <c r="O39">
        <f t="shared" si="4"/>
        <v>0</v>
      </c>
      <c r="P39" s="32"/>
      <c r="Q39" s="13" t="s">
        <v>126</v>
      </c>
      <c r="S39" s="56">
        <v>296</v>
      </c>
      <c r="T39" s="56">
        <v>185</v>
      </c>
      <c r="U39" s="56">
        <v>74</v>
      </c>
      <c r="V39" s="56">
        <v>444</v>
      </c>
      <c r="W39" s="56">
        <v>979</v>
      </c>
      <c r="X39" s="56">
        <v>296</v>
      </c>
      <c r="Y39" s="56">
        <v>444</v>
      </c>
      <c r="Z39" s="56">
        <v>430</v>
      </c>
      <c r="AA39" s="56">
        <v>222</v>
      </c>
      <c r="AB39" s="56">
        <v>855</v>
      </c>
      <c r="AC39" s="56">
        <v>148</v>
      </c>
      <c r="AD39" s="56">
        <v>37</v>
      </c>
      <c r="AE39" s="56">
        <v>570</v>
      </c>
      <c r="AF39" s="56">
        <v>296</v>
      </c>
      <c r="AG39" s="56">
        <v>370</v>
      </c>
    </row>
    <row r="40" spans="1:33" ht="12.75" customHeight="1">
      <c r="A40" s="67">
        <v>25</v>
      </c>
      <c r="B40" s="60" t="s">
        <v>147</v>
      </c>
      <c r="C40" s="67" t="s">
        <v>126</v>
      </c>
      <c r="D40" s="61">
        <v>5538</v>
      </c>
      <c r="E40" s="14"/>
      <c r="F40" s="19"/>
      <c r="H40" s="15"/>
      <c r="I40" s="13"/>
      <c r="J40" s="54"/>
      <c r="L40" s="13"/>
      <c r="M40" s="56" t="s">
        <v>25</v>
      </c>
      <c r="N40">
        <f t="shared" si="3"/>
        <v>0</v>
      </c>
      <c r="O40">
        <f t="shared" si="4"/>
        <v>0</v>
      </c>
      <c r="P40" s="32"/>
      <c r="Q40" s="55" t="s">
        <v>25</v>
      </c>
      <c r="S40" s="56">
        <v>148</v>
      </c>
      <c r="T40" s="56">
        <v>519</v>
      </c>
      <c r="U40" s="56">
        <v>968</v>
      </c>
      <c r="V40" s="56">
        <v>37</v>
      </c>
      <c r="W40" s="56">
        <v>111</v>
      </c>
      <c r="X40" s="56">
        <v>37</v>
      </c>
      <c r="Y40" s="56">
        <v>602</v>
      </c>
      <c r="Z40" s="56">
        <v>430</v>
      </c>
      <c r="AA40" s="56">
        <v>148</v>
      </c>
      <c r="AB40" s="56">
        <v>527</v>
      </c>
      <c r="AC40" s="56">
        <v>111</v>
      </c>
      <c r="AD40" s="56">
        <v>519</v>
      </c>
      <c r="AE40" s="56">
        <v>37</v>
      </c>
      <c r="AF40" s="56">
        <v>519</v>
      </c>
      <c r="AG40" s="56">
        <v>825</v>
      </c>
    </row>
    <row r="41" spans="1:33" ht="12.75" customHeight="1">
      <c r="A41" s="67">
        <v>26</v>
      </c>
      <c r="B41" s="60" t="s">
        <v>148</v>
      </c>
      <c r="C41" s="67" t="s">
        <v>18</v>
      </c>
      <c r="D41" s="61">
        <v>4668</v>
      </c>
      <c r="E41" s="14"/>
      <c r="F41" s="19"/>
      <c r="H41" s="15"/>
      <c r="I41" s="13"/>
      <c r="J41" s="54"/>
      <c r="L41" s="32"/>
      <c r="M41" s="56" t="s">
        <v>22</v>
      </c>
      <c r="N41">
        <f t="shared" si="3"/>
        <v>1</v>
      </c>
      <c r="O41" t="str">
        <f t="shared" si="4"/>
        <v>SLO</v>
      </c>
      <c r="P41" s="32"/>
      <c r="Q41" s="55" t="s">
        <v>22</v>
      </c>
      <c r="S41" s="56">
        <v>148</v>
      </c>
      <c r="T41" s="56">
        <v>37</v>
      </c>
      <c r="U41" s="56">
        <v>481</v>
      </c>
      <c r="V41" s="56">
        <v>882</v>
      </c>
      <c r="W41" s="56">
        <v>222</v>
      </c>
      <c r="X41" s="56">
        <v>185</v>
      </c>
      <c r="Y41" s="56">
        <v>111</v>
      </c>
      <c r="Z41" s="56">
        <v>430</v>
      </c>
      <c r="AA41" s="56">
        <v>111</v>
      </c>
      <c r="AB41" s="56">
        <v>74</v>
      </c>
      <c r="AC41" s="56">
        <v>222</v>
      </c>
      <c r="AD41" s="56">
        <v>74</v>
      </c>
      <c r="AE41" s="56">
        <v>481</v>
      </c>
      <c r="AF41" s="56">
        <v>650</v>
      </c>
      <c r="AG41" s="56">
        <v>560</v>
      </c>
    </row>
    <row r="42" spans="1:33" ht="12.75" customHeight="1">
      <c r="A42" s="67">
        <v>27</v>
      </c>
      <c r="B42" s="60" t="s">
        <v>149</v>
      </c>
      <c r="C42" s="67" t="s">
        <v>25</v>
      </c>
      <c r="D42" s="61">
        <v>4429</v>
      </c>
      <c r="E42" s="14"/>
      <c r="F42" s="19"/>
      <c r="H42" s="15"/>
      <c r="I42" s="13"/>
      <c r="J42" s="54"/>
      <c r="L42" s="32"/>
      <c r="M42" s="56" t="s">
        <v>27</v>
      </c>
      <c r="N42">
        <f t="shared" si="3"/>
        <v>1</v>
      </c>
      <c r="O42" t="str">
        <f t="shared" si="4"/>
        <v>UKR</v>
      </c>
      <c r="P42" s="32"/>
      <c r="Q42" s="55" t="s">
        <v>27</v>
      </c>
      <c r="S42" s="56">
        <v>148</v>
      </c>
      <c r="T42" s="56">
        <v>148</v>
      </c>
      <c r="U42" s="56">
        <v>37</v>
      </c>
      <c r="V42" s="56">
        <v>721</v>
      </c>
      <c r="W42" s="56">
        <v>111</v>
      </c>
      <c r="X42" s="56">
        <v>654</v>
      </c>
      <c r="Y42" s="56">
        <v>296</v>
      </c>
      <c r="Z42" s="56">
        <v>430</v>
      </c>
      <c r="AA42" s="56">
        <v>74</v>
      </c>
      <c r="AB42" s="56">
        <v>959</v>
      </c>
      <c r="AC42" s="56">
        <v>444</v>
      </c>
      <c r="AD42" s="56">
        <v>111</v>
      </c>
      <c r="AE42" s="56">
        <v>222</v>
      </c>
      <c r="AF42" s="56">
        <v>37</v>
      </c>
      <c r="AG42" s="56">
        <v>37</v>
      </c>
    </row>
    <row r="43" spans="3:20" ht="12.75" customHeight="1">
      <c r="C43" s="32"/>
      <c r="D43" s="16"/>
      <c r="E43" s="14"/>
      <c r="F43" s="19"/>
      <c r="H43" s="15"/>
      <c r="I43" s="13"/>
      <c r="L43" s="32"/>
      <c r="M43" s="32"/>
      <c r="N43">
        <f>SUM(N16:N42)</f>
        <v>12</v>
      </c>
      <c r="P43" s="32"/>
      <c r="Q43" s="55"/>
      <c r="T43" s="13"/>
    </row>
    <row r="44" spans="3:20" ht="12.75" customHeight="1">
      <c r="C44" s="32"/>
      <c r="D44" s="90">
        <f>SUM(D16:D43)</f>
        <v>220657</v>
      </c>
      <c r="E44" s="14"/>
      <c r="F44" s="19"/>
      <c r="H44" s="15"/>
      <c r="I44" s="13"/>
      <c r="J44" s="90">
        <f>SUM(J15:J42)</f>
        <v>220657</v>
      </c>
      <c r="L44" s="27"/>
      <c r="M44" s="32"/>
      <c r="P44" s="32"/>
      <c r="Q44" s="55"/>
      <c r="T44" s="13"/>
    </row>
    <row r="45" spans="3:20" ht="12.75" customHeight="1">
      <c r="C45" s="32"/>
      <c r="D45" s="16"/>
      <c r="E45" s="14"/>
      <c r="F45" s="19"/>
      <c r="H45" s="15"/>
      <c r="I45" s="13"/>
      <c r="J45" s="91">
        <f>D44-J44</f>
        <v>0</v>
      </c>
      <c r="L45" s="32"/>
      <c r="M45" s="32"/>
      <c r="P45" s="32"/>
      <c r="Q45" s="55"/>
      <c r="T45" s="13"/>
    </row>
    <row r="46" spans="4:20" ht="12.75" customHeight="1">
      <c r="D46" s="16"/>
      <c r="E46" s="14"/>
      <c r="F46" s="19"/>
      <c r="H46" s="15"/>
      <c r="I46" s="13"/>
      <c r="J46" s="54"/>
      <c r="L46" s="32"/>
      <c r="M46" s="13"/>
      <c r="P46" s="32"/>
      <c r="Q46" s="55"/>
      <c r="T46" s="13"/>
    </row>
    <row r="47" spans="3:20" ht="12.75" customHeight="1">
      <c r="C47" s="32"/>
      <c r="D47" s="16"/>
      <c r="E47" s="14"/>
      <c r="L47" s="13"/>
      <c r="M47" s="13"/>
      <c r="P47" s="32"/>
      <c r="Q47" s="55"/>
      <c r="T47" s="13"/>
    </row>
    <row r="48" spans="3:20" ht="12.75" customHeight="1">
      <c r="C48" s="32"/>
      <c r="D48" s="16"/>
      <c r="E48" s="14"/>
      <c r="L48" s="32"/>
      <c r="M48" s="32"/>
      <c r="P48" s="32"/>
      <c r="Q48" s="55"/>
      <c r="T48" s="13"/>
    </row>
    <row r="49" spans="4:20" ht="12.75" customHeight="1">
      <c r="D49" s="16"/>
      <c r="E49" s="14"/>
      <c r="L49" s="32"/>
      <c r="M49" s="32"/>
      <c r="P49" s="32"/>
      <c r="Q49" s="55"/>
      <c r="T49" s="13"/>
    </row>
    <row r="50" spans="2:20" ht="12.75" customHeight="1">
      <c r="B50" s="17"/>
      <c r="C50" s="27"/>
      <c r="D50" s="16"/>
      <c r="E50" s="14"/>
      <c r="L50" s="32"/>
      <c r="M50" s="13"/>
      <c r="P50" s="32"/>
      <c r="Q50" s="55"/>
      <c r="T50" s="13"/>
    </row>
    <row r="51" spans="3:20" ht="12.75" customHeight="1">
      <c r="C51" s="32"/>
      <c r="D51" s="16"/>
      <c r="E51" s="14"/>
      <c r="L51" s="13"/>
      <c r="M51" s="32"/>
      <c r="P51" s="32"/>
      <c r="Q51" s="55"/>
      <c r="T51" s="13"/>
    </row>
    <row r="52" spans="3:20" ht="12.75" customHeight="1">
      <c r="C52" s="32"/>
      <c r="D52" s="16"/>
      <c r="E52" s="14"/>
      <c r="L52" s="32"/>
      <c r="M52" s="32"/>
      <c r="P52" s="32"/>
      <c r="Q52" s="55"/>
      <c r="T52" s="13"/>
    </row>
    <row r="53" spans="3:20" ht="12.75" customHeight="1">
      <c r="C53" s="32"/>
      <c r="D53" s="16"/>
      <c r="E53" s="14"/>
      <c r="L53" s="32"/>
      <c r="M53" s="32"/>
      <c r="P53" s="32"/>
      <c r="Q53" s="13"/>
      <c r="T53" s="13"/>
    </row>
    <row r="54" spans="3:20" ht="12.75" customHeight="1">
      <c r="C54" s="32"/>
      <c r="D54" s="16"/>
      <c r="E54" s="14"/>
      <c r="L54" s="29"/>
      <c r="M54" s="32"/>
      <c r="P54" s="32"/>
      <c r="Q54" s="13"/>
      <c r="T54" s="13"/>
    </row>
    <row r="55" spans="4:20" ht="12.75" customHeight="1">
      <c r="D55" s="16"/>
      <c r="E55" s="14"/>
      <c r="L55" s="32"/>
      <c r="M55" s="32"/>
      <c r="P55" s="32"/>
      <c r="Q55" s="13"/>
      <c r="T55" s="13"/>
    </row>
    <row r="56" spans="2:20" ht="12.75" customHeight="1">
      <c r="B56" s="14"/>
      <c r="C56" s="19"/>
      <c r="D56" s="16"/>
      <c r="E56" s="14"/>
      <c r="L56" s="19"/>
      <c r="M56" s="32"/>
      <c r="P56" s="32"/>
      <c r="Q56" s="13"/>
      <c r="T56" s="13"/>
    </row>
    <row r="57" spans="3:20" ht="12.75" customHeight="1">
      <c r="C57" s="32"/>
      <c r="D57" s="16"/>
      <c r="E57" s="14"/>
      <c r="L57" s="32"/>
      <c r="M57" s="32"/>
      <c r="P57" s="32"/>
      <c r="Q57" s="13"/>
      <c r="T57" s="13"/>
    </row>
    <row r="58" spans="3:20" ht="12.75" customHeight="1">
      <c r="C58" s="32"/>
      <c r="D58" s="16"/>
      <c r="E58" s="14"/>
      <c r="L58" s="29"/>
      <c r="M58" s="32"/>
      <c r="P58" s="32"/>
      <c r="Q58" s="13"/>
      <c r="T58" s="13"/>
    </row>
    <row r="59" spans="3:20" ht="12.75" customHeight="1">
      <c r="C59" s="32"/>
      <c r="D59" s="16"/>
      <c r="E59" s="14"/>
      <c r="L59" s="32"/>
      <c r="M59" s="13"/>
      <c r="P59" s="32"/>
      <c r="Q59" s="13"/>
      <c r="T59" s="13"/>
    </row>
    <row r="60" spans="4:20" ht="12.75" customHeight="1">
      <c r="D60" s="16"/>
      <c r="E60" s="14"/>
      <c r="L60" s="13"/>
      <c r="M60" s="32"/>
      <c r="P60" s="32"/>
      <c r="Q60" s="13"/>
      <c r="T60" s="13"/>
    </row>
    <row r="61" spans="3:20" ht="12.75" customHeight="1">
      <c r="C61" s="32"/>
      <c r="D61" s="16"/>
      <c r="E61" s="14"/>
      <c r="L61" s="32"/>
      <c r="M61" s="32"/>
      <c r="P61" s="32"/>
      <c r="Q61" s="13"/>
      <c r="T61" s="13"/>
    </row>
    <row r="62" spans="2:20" ht="12.75" customHeight="1">
      <c r="B62" s="28"/>
      <c r="C62" s="32"/>
      <c r="D62" s="16"/>
      <c r="E62" s="14"/>
      <c r="L62" s="32"/>
      <c r="M62" s="32"/>
      <c r="P62" s="32"/>
      <c r="Q62" s="13"/>
      <c r="T62" s="13"/>
    </row>
    <row r="63" spans="3:20" ht="12.75" customHeight="1">
      <c r="C63" s="32"/>
      <c r="D63" s="16"/>
      <c r="E63" s="14"/>
      <c r="L63" s="32"/>
      <c r="M63" s="32"/>
      <c r="P63" s="32"/>
      <c r="Q63" s="13"/>
      <c r="T63" s="13"/>
    </row>
    <row r="64" spans="3:20" ht="12.75" customHeight="1">
      <c r="C64" s="32"/>
      <c r="D64" s="16"/>
      <c r="E64" s="14"/>
      <c r="L64" s="32"/>
      <c r="M64" s="32"/>
      <c r="P64" s="32"/>
      <c r="Q64" s="13"/>
      <c r="T64" s="13"/>
    </row>
    <row r="65" spans="2:20" ht="12.75" customHeight="1">
      <c r="B65" s="18"/>
      <c r="C65" s="32"/>
      <c r="D65" s="16"/>
      <c r="E65" s="14"/>
      <c r="L65" s="32"/>
      <c r="M65" s="32"/>
      <c r="P65" s="32"/>
      <c r="Q65" s="13"/>
      <c r="T65" s="13"/>
    </row>
    <row r="66" spans="2:20" ht="12.75" customHeight="1">
      <c r="B66" s="28"/>
      <c r="C66" s="19"/>
      <c r="D66" s="16"/>
      <c r="E66" s="14"/>
      <c r="L66" s="32"/>
      <c r="M66" s="32"/>
      <c r="P66" s="32"/>
      <c r="Q66" s="13"/>
      <c r="T66" s="13"/>
    </row>
    <row r="67" spans="2:20" ht="12.75" customHeight="1">
      <c r="B67" s="28"/>
      <c r="C67" s="32"/>
      <c r="D67" s="16"/>
      <c r="E67" s="14"/>
      <c r="L67" s="13"/>
      <c r="M67" s="32"/>
      <c r="P67" s="32"/>
      <c r="Q67" s="13"/>
      <c r="T67" s="13"/>
    </row>
    <row r="68" spans="2:20" ht="12.75" customHeight="1">
      <c r="B68" s="14"/>
      <c r="C68" s="19"/>
      <c r="D68" s="16"/>
      <c r="E68" s="14"/>
      <c r="L68" s="32"/>
      <c r="M68" s="32"/>
      <c r="P68" s="32"/>
      <c r="Q68" s="13"/>
      <c r="T68" s="13"/>
    </row>
    <row r="69" spans="3:20" ht="12.75" customHeight="1">
      <c r="C69" s="32"/>
      <c r="D69" s="16"/>
      <c r="E69" s="14"/>
      <c r="L69" s="32"/>
      <c r="M69" s="32"/>
      <c r="P69" s="32"/>
      <c r="Q69" s="13"/>
      <c r="T69" s="13"/>
    </row>
    <row r="70" spans="4:20" ht="12.75" customHeight="1">
      <c r="D70" s="16"/>
      <c r="E70" s="14"/>
      <c r="L70" s="32"/>
      <c r="M70" s="32"/>
      <c r="P70" s="32"/>
      <c r="Q70" s="13"/>
      <c r="T70" s="13"/>
    </row>
    <row r="71" spans="3:20" ht="12.75" customHeight="1">
      <c r="C71" s="32"/>
      <c r="D71" s="16"/>
      <c r="E71" s="14"/>
      <c r="L71" s="32"/>
      <c r="M71" s="32"/>
      <c r="P71" s="32"/>
      <c r="Q71" s="13"/>
      <c r="T71" s="13"/>
    </row>
    <row r="72" spans="3:20" ht="12.75" customHeight="1">
      <c r="C72" s="32"/>
      <c r="D72" s="16"/>
      <c r="E72" s="14"/>
      <c r="L72" s="13"/>
      <c r="M72" s="32"/>
      <c r="P72" s="32"/>
      <c r="Q72" s="13"/>
      <c r="T72" s="13"/>
    </row>
    <row r="73" spans="3:20" ht="12.75" customHeight="1">
      <c r="C73" s="32"/>
      <c r="D73" s="16"/>
      <c r="E73" s="14"/>
      <c r="L73" s="13"/>
      <c r="M73" s="32"/>
      <c r="P73" s="32"/>
      <c r="Q73" s="13"/>
      <c r="T73" s="13"/>
    </row>
    <row r="74" spans="4:20" ht="12.75" customHeight="1">
      <c r="D74" s="16"/>
      <c r="E74" s="14"/>
      <c r="L74" s="32"/>
      <c r="M74" s="32"/>
      <c r="P74" s="32"/>
      <c r="Q74" s="13"/>
      <c r="T74" s="13"/>
    </row>
    <row r="75" spans="3:20" ht="12.75" customHeight="1">
      <c r="C75" s="32"/>
      <c r="D75" s="16"/>
      <c r="E75" s="14"/>
      <c r="L75" s="32"/>
      <c r="M75" s="32"/>
      <c r="P75" s="32"/>
      <c r="Q75" s="13"/>
      <c r="T75" s="13"/>
    </row>
    <row r="76" spans="2:20" ht="12.75" customHeight="1">
      <c r="B76" s="28"/>
      <c r="C76" s="32"/>
      <c r="D76" s="16"/>
      <c r="E76" s="14"/>
      <c r="L76" s="32"/>
      <c r="M76" s="32"/>
      <c r="P76" s="32"/>
      <c r="Q76" s="13"/>
      <c r="T76" s="13"/>
    </row>
    <row r="77" spans="3:20" ht="12.75" customHeight="1">
      <c r="C77" s="32"/>
      <c r="D77" s="16"/>
      <c r="E77" s="14"/>
      <c r="L77" s="32"/>
      <c r="M77" s="32"/>
      <c r="P77" s="32"/>
      <c r="Q77" s="13"/>
      <c r="T77" s="13"/>
    </row>
    <row r="78" spans="4:20" ht="12.75" customHeight="1">
      <c r="D78" s="16"/>
      <c r="E78" s="14"/>
      <c r="L78" s="19"/>
      <c r="M78" s="32"/>
      <c r="P78" s="32"/>
      <c r="Q78" s="13"/>
      <c r="T78" s="13"/>
    </row>
    <row r="79" spans="4:20" ht="12.75" customHeight="1">
      <c r="D79" s="16"/>
      <c r="E79" s="14"/>
      <c r="L79" s="13"/>
      <c r="M79" s="32"/>
      <c r="P79" s="32"/>
      <c r="Q79" s="13"/>
      <c r="T79" s="13"/>
    </row>
    <row r="80" spans="2:20" ht="12.75" customHeight="1">
      <c r="B80" s="28"/>
      <c r="C80" s="32"/>
      <c r="D80" s="16"/>
      <c r="E80" s="14"/>
      <c r="L80" s="32"/>
      <c r="M80" s="32"/>
      <c r="P80" s="32"/>
      <c r="Q80" s="13"/>
      <c r="T80" s="13"/>
    </row>
    <row r="81" spans="3:20" ht="12.75" customHeight="1">
      <c r="C81" s="32"/>
      <c r="D81" s="16"/>
      <c r="E81" s="14"/>
      <c r="L81" s="32"/>
      <c r="M81" s="32"/>
      <c r="P81" s="32"/>
      <c r="Q81" s="13"/>
      <c r="T81" s="13"/>
    </row>
    <row r="82" spans="2:20" ht="12.75" customHeight="1">
      <c r="B82" s="17"/>
      <c r="C82" s="27"/>
      <c r="D82" s="16"/>
      <c r="E82" s="14"/>
      <c r="L82" s="19"/>
      <c r="M82" s="32"/>
      <c r="P82" s="32"/>
      <c r="Q82" s="13"/>
      <c r="T82" s="13"/>
    </row>
    <row r="83" spans="2:20" ht="12.75" customHeight="1">
      <c r="B83" s="17"/>
      <c r="C83" s="32"/>
      <c r="D83" s="16"/>
      <c r="E83" s="14"/>
      <c r="L83" s="13"/>
      <c r="M83" s="27"/>
      <c r="P83" s="32"/>
      <c r="Q83" s="13"/>
      <c r="T83" s="13"/>
    </row>
    <row r="84" spans="3:20" ht="12.75" customHeight="1">
      <c r="C84" s="32"/>
      <c r="D84" s="16"/>
      <c r="E84" s="14"/>
      <c r="L84" s="32"/>
      <c r="M84" s="32"/>
      <c r="P84" s="32"/>
      <c r="Q84" s="13"/>
      <c r="T84" s="13"/>
    </row>
    <row r="85" spans="4:20" ht="12.75" customHeight="1">
      <c r="D85" s="16"/>
      <c r="E85" s="14"/>
      <c r="F85" s="17"/>
      <c r="L85" s="32"/>
      <c r="M85" s="32"/>
      <c r="P85" s="32"/>
      <c r="Q85" s="13"/>
      <c r="T85" s="13"/>
    </row>
    <row r="86" spans="4:20" ht="12.75" customHeight="1">
      <c r="D86" s="16"/>
      <c r="L86" s="32"/>
      <c r="M86" s="32"/>
      <c r="P86" s="32"/>
      <c r="Q86" s="13"/>
      <c r="T86" s="13"/>
    </row>
    <row r="87" spans="3:20" ht="12.75" customHeight="1">
      <c r="C87" s="32"/>
      <c r="D87" s="16"/>
      <c r="L87" s="32"/>
      <c r="M87" s="32"/>
      <c r="P87" s="32"/>
      <c r="Q87" s="13"/>
      <c r="T87" s="13"/>
    </row>
    <row r="88" spans="4:20" ht="12.75" customHeight="1">
      <c r="D88" s="16"/>
      <c r="L88" s="13"/>
      <c r="M88" s="32"/>
      <c r="P88" s="32"/>
      <c r="Q88" s="13"/>
      <c r="T88" s="13"/>
    </row>
    <row r="89" spans="4:20" ht="12.75" customHeight="1">
      <c r="D89" s="16"/>
      <c r="L89" s="13"/>
      <c r="M89" s="32"/>
      <c r="P89" s="32"/>
      <c r="Q89" s="13"/>
      <c r="T89" s="13"/>
    </row>
    <row r="90" spans="3:20" ht="12.75" customHeight="1">
      <c r="C90" s="32"/>
      <c r="D90" s="16"/>
      <c r="L90" s="32"/>
      <c r="M90" s="32"/>
      <c r="P90" s="32"/>
      <c r="Q90" s="13"/>
      <c r="T90" s="13"/>
    </row>
    <row r="91" spans="2:20" ht="12.75" customHeight="1">
      <c r="B91" s="18"/>
      <c r="C91" s="32"/>
      <c r="D91" s="16"/>
      <c r="L91" s="32"/>
      <c r="M91" s="13"/>
      <c r="P91" s="32"/>
      <c r="Q91" s="13"/>
      <c r="T91" s="13"/>
    </row>
    <row r="92" spans="3:20" ht="12.75" customHeight="1">
      <c r="C92" s="32"/>
      <c r="D92" s="16"/>
      <c r="L92" s="32"/>
      <c r="M92" s="13"/>
      <c r="P92" s="32"/>
      <c r="Q92" s="13"/>
      <c r="T92" s="13"/>
    </row>
    <row r="93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3" customWidth="1"/>
    <col min="2" max="2" width="28.7109375" style="0" customWidth="1"/>
    <col min="3" max="3" width="5.421875" style="13" bestFit="1" customWidth="1"/>
    <col min="4" max="4" width="7.57421875" style="13" bestFit="1" customWidth="1"/>
    <col min="5" max="6" width="8.7109375" style="0" customWidth="1"/>
    <col min="7" max="7" width="8.28125" style="13" bestFit="1" customWidth="1"/>
    <col min="8" max="8" width="20.28125" style="23" bestFit="1" customWidth="1"/>
    <col min="9" max="12" width="11.421875" style="0" customWidth="1"/>
    <col min="13" max="17" width="11.421875" style="0" hidden="1" customWidth="1"/>
    <col min="18" max="18" width="11.421875" style="0" customWidth="1"/>
  </cols>
  <sheetData>
    <row r="1" spans="1:9" ht="21" customHeight="1">
      <c r="A1" s="21" t="s">
        <v>203</v>
      </c>
      <c r="B1" s="1"/>
      <c r="E1" s="2"/>
      <c r="F1" s="2"/>
      <c r="H1" s="30"/>
      <c r="I1" s="2"/>
    </row>
    <row r="2" spans="1:17" ht="12.75" customHeight="1">
      <c r="A2" s="21" t="s">
        <v>159</v>
      </c>
      <c r="B2" s="1"/>
      <c r="C2" s="19"/>
      <c r="D2" s="19"/>
      <c r="E2" s="24"/>
      <c r="F2" s="76" t="s">
        <v>106</v>
      </c>
      <c r="G2" s="17" t="s">
        <v>160</v>
      </c>
      <c r="H2" s="77" t="s">
        <v>162</v>
      </c>
      <c r="I2" s="78" t="s">
        <v>161</v>
      </c>
      <c r="J2" s="17"/>
      <c r="K2" s="17"/>
      <c r="L2" s="4" t="s">
        <v>158</v>
      </c>
      <c r="M2" s="4"/>
      <c r="N2" s="17"/>
      <c r="O2" s="17"/>
      <c r="P2" s="17"/>
      <c r="Q2" s="17"/>
    </row>
    <row r="3" spans="1:17" ht="12.75" customHeight="1">
      <c r="A3" s="18"/>
      <c r="B3" s="14"/>
      <c r="C3" s="19"/>
      <c r="D3" s="19"/>
      <c r="E3" s="24"/>
      <c r="F3" s="76" t="s">
        <v>107</v>
      </c>
      <c r="G3" s="17" t="s">
        <v>164</v>
      </c>
      <c r="H3" s="77" t="s">
        <v>165</v>
      </c>
      <c r="I3" s="79" t="s">
        <v>163</v>
      </c>
      <c r="J3" s="17"/>
      <c r="K3" s="17"/>
      <c r="L3" s="17"/>
      <c r="M3" t="s">
        <v>127</v>
      </c>
      <c r="N3" s="17"/>
      <c r="O3" s="17"/>
      <c r="P3" s="17"/>
      <c r="Q3" s="17"/>
    </row>
    <row r="4" spans="1:17" ht="12.75" customHeight="1">
      <c r="A4" s="80" t="s">
        <v>125</v>
      </c>
      <c r="B4" s="24"/>
      <c r="C4" s="19">
        <v>27</v>
      </c>
      <c r="D4" s="27" t="s">
        <v>108</v>
      </c>
      <c r="E4" s="24"/>
      <c r="F4" s="76" t="s">
        <v>111</v>
      </c>
      <c r="G4" s="17" t="s">
        <v>36</v>
      </c>
      <c r="H4" s="77" t="s">
        <v>167</v>
      </c>
      <c r="I4" s="78" t="s">
        <v>166</v>
      </c>
      <c r="J4" s="17"/>
      <c r="K4" s="17"/>
      <c r="L4" s="17"/>
      <c r="M4" t="s">
        <v>115</v>
      </c>
      <c r="N4" s="17"/>
      <c r="O4" s="17"/>
      <c r="P4" s="17"/>
      <c r="Q4" s="17"/>
    </row>
    <row r="5" spans="1:17" ht="12.75" customHeight="1">
      <c r="A5" s="19"/>
      <c r="B5" s="14"/>
      <c r="C5" s="19">
        <v>19</v>
      </c>
      <c r="D5" s="27" t="s">
        <v>109</v>
      </c>
      <c r="E5" s="14"/>
      <c r="F5" s="76" t="s">
        <v>112</v>
      </c>
      <c r="G5" s="17" t="s">
        <v>38</v>
      </c>
      <c r="H5" s="77" t="s">
        <v>169</v>
      </c>
      <c r="I5" s="78" t="s">
        <v>168</v>
      </c>
      <c r="J5" s="17"/>
      <c r="K5" s="17"/>
      <c r="L5" s="17"/>
      <c r="M5" t="s">
        <v>116</v>
      </c>
      <c r="N5" s="17"/>
      <c r="O5" s="17"/>
      <c r="P5" s="17"/>
      <c r="Q5" s="17"/>
    </row>
    <row r="6" spans="1:17" ht="12.75" customHeight="1">
      <c r="A6" s="19"/>
      <c r="B6" s="24"/>
      <c r="C6" s="27">
        <v>6</v>
      </c>
      <c r="D6" s="75" t="s">
        <v>110</v>
      </c>
      <c r="E6" s="14"/>
      <c r="F6" s="76" t="s">
        <v>113</v>
      </c>
      <c r="G6" s="17" t="s">
        <v>39</v>
      </c>
      <c r="H6" s="77" t="s">
        <v>171</v>
      </c>
      <c r="I6" s="78" t="s">
        <v>170</v>
      </c>
      <c r="J6" s="17"/>
      <c r="K6" s="17"/>
      <c r="L6" s="17"/>
      <c r="M6" t="s">
        <v>117</v>
      </c>
      <c r="N6" s="17"/>
      <c r="O6" s="17"/>
      <c r="P6" s="17"/>
      <c r="Q6" s="17"/>
    </row>
    <row r="7" spans="3:17" ht="12.75" customHeight="1">
      <c r="C7" s="13">
        <v>15</v>
      </c>
      <c r="D7" s="13" t="s">
        <v>157</v>
      </c>
      <c r="E7" s="14"/>
      <c r="F7" s="76" t="s">
        <v>114</v>
      </c>
      <c r="G7" s="17" t="s">
        <v>41</v>
      </c>
      <c r="H7" s="77" t="s">
        <v>173</v>
      </c>
      <c r="I7" s="78" t="s">
        <v>172</v>
      </c>
      <c r="J7" s="17"/>
      <c r="K7" s="17"/>
      <c r="L7" s="17"/>
      <c r="M7" t="s">
        <v>118</v>
      </c>
      <c r="N7" s="17"/>
      <c r="O7" s="17"/>
      <c r="P7" s="17"/>
      <c r="Q7" s="17"/>
    </row>
    <row r="8" spans="5:17" ht="12.75" customHeight="1">
      <c r="E8" s="14"/>
      <c r="F8" s="14"/>
      <c r="G8" s="18"/>
      <c r="H8" s="31"/>
      <c r="J8" s="17"/>
      <c r="K8" s="17"/>
      <c r="L8" s="17"/>
      <c r="M8" t="s">
        <v>119</v>
      </c>
      <c r="N8" s="17"/>
      <c r="O8" s="17"/>
      <c r="P8" s="17"/>
      <c r="Q8" s="17"/>
    </row>
    <row r="9" spans="5:13" ht="12.75" customHeight="1">
      <c r="E9" s="14"/>
      <c r="F9" s="14"/>
      <c r="G9" s="18"/>
      <c r="H9" s="31"/>
      <c r="M9" t="s">
        <v>120</v>
      </c>
    </row>
    <row r="10" spans="5:13" ht="12.75" customHeight="1">
      <c r="E10" s="14"/>
      <c r="F10" s="14"/>
      <c r="G10" s="18"/>
      <c r="H10" s="31"/>
      <c r="M10" t="s">
        <v>121</v>
      </c>
    </row>
    <row r="11" spans="5:13" ht="12.75" customHeight="1">
      <c r="E11" s="14"/>
      <c r="F11" s="14" t="s">
        <v>32</v>
      </c>
      <c r="G11" s="19"/>
      <c r="H11" s="31"/>
      <c r="M11" t="s">
        <v>122</v>
      </c>
    </row>
    <row r="12" spans="5:13" ht="13.5" customHeight="1">
      <c r="E12" s="14"/>
      <c r="M12" t="s">
        <v>123</v>
      </c>
    </row>
    <row r="13" ht="12.75" customHeight="1">
      <c r="E13" s="14"/>
    </row>
    <row r="14" spans="5:6" ht="12.75" customHeight="1">
      <c r="E14" s="14"/>
      <c r="F14" s="4"/>
    </row>
    <row r="15" spans="1:12" ht="12.75" customHeight="1">
      <c r="A15" s="25" t="s">
        <v>0</v>
      </c>
      <c r="B15" s="26" t="s">
        <v>1</v>
      </c>
      <c r="C15" s="25" t="s">
        <v>2</v>
      </c>
      <c r="D15" s="3" t="s">
        <v>3</v>
      </c>
      <c r="E15" s="14"/>
      <c r="F15" s="25" t="s">
        <v>104</v>
      </c>
      <c r="G15" s="25" t="s">
        <v>2</v>
      </c>
      <c r="H15" s="3" t="s">
        <v>7</v>
      </c>
      <c r="I15" s="3" t="s">
        <v>30</v>
      </c>
      <c r="J15" s="53" t="s">
        <v>105</v>
      </c>
      <c r="L15" s="33"/>
    </row>
    <row r="16" spans="1:17" ht="12.75" customHeight="1">
      <c r="A16" s="5">
        <v>1</v>
      </c>
      <c r="B16" s="40" t="s">
        <v>23</v>
      </c>
      <c r="C16" s="6" t="s">
        <v>6</v>
      </c>
      <c r="D16" s="16">
        <v>13953</v>
      </c>
      <c r="E16" s="14"/>
      <c r="F16" s="19">
        <v>1</v>
      </c>
      <c r="G16" s="13" t="s">
        <v>6</v>
      </c>
      <c r="H16" s="15">
        <f aca="true" t="shared" si="0" ref="H16:H30">J16/I16/$C$5</f>
        <v>734.3684210526316</v>
      </c>
      <c r="I16" s="13">
        <f aca="true" t="shared" si="1" ref="I16:I30">COUNTIF($C$16:$D$150,G16)</f>
        <v>1</v>
      </c>
      <c r="J16" s="54">
        <f aca="true" t="shared" si="2" ref="J16:J30">SUMIF($C$16:$D$146,G16,$D$16:$D$146)</f>
        <v>13953</v>
      </c>
      <c r="K16" s="32"/>
      <c r="L16" s="4"/>
      <c r="M16" s="67" t="s">
        <v>5</v>
      </c>
      <c r="N16">
        <f>IF(M16=M15,0,1)</f>
        <v>1</v>
      </c>
      <c r="O16" t="str">
        <f>IF(N16=1,M16,)</f>
        <v>AUT</v>
      </c>
      <c r="P16" s="23"/>
      <c r="Q16" s="13">
        <v>0</v>
      </c>
    </row>
    <row r="17" spans="1:18" ht="12.75" customHeight="1">
      <c r="A17" s="7">
        <v>2</v>
      </c>
      <c r="B17" s="62" t="s">
        <v>44</v>
      </c>
      <c r="C17" s="9" t="s">
        <v>24</v>
      </c>
      <c r="D17" s="16">
        <v>13259</v>
      </c>
      <c r="E17" s="14"/>
      <c r="F17" s="19">
        <v>2</v>
      </c>
      <c r="G17" s="13" t="s">
        <v>9</v>
      </c>
      <c r="H17" s="15">
        <f t="shared" si="0"/>
        <v>674.8421052631579</v>
      </c>
      <c r="I17" s="13">
        <f t="shared" si="1"/>
        <v>1</v>
      </c>
      <c r="J17" s="54">
        <f t="shared" si="2"/>
        <v>12822</v>
      </c>
      <c r="K17" s="32"/>
      <c r="L17" s="4"/>
      <c r="M17" s="12" t="s">
        <v>9</v>
      </c>
      <c r="N17">
        <f aca="true" t="shared" si="3" ref="N17:N40">IF(M17=M16,0,1)</f>
        <v>1</v>
      </c>
      <c r="O17" t="str">
        <f aca="true" t="shared" si="4" ref="O17:O40">IF(N17=1,M17,)</f>
        <v>BEL</v>
      </c>
      <c r="P17" s="4"/>
      <c r="Q17" s="13">
        <v>0</v>
      </c>
      <c r="R17" s="4"/>
    </row>
    <row r="18" spans="1:17" ht="12.75" customHeight="1">
      <c r="A18" s="10">
        <v>3</v>
      </c>
      <c r="B18" s="63" t="s">
        <v>128</v>
      </c>
      <c r="C18" s="12" t="s">
        <v>9</v>
      </c>
      <c r="D18" s="16">
        <v>12822</v>
      </c>
      <c r="E18" s="14"/>
      <c r="F18" s="19">
        <v>3</v>
      </c>
      <c r="G18" s="13" t="s">
        <v>5</v>
      </c>
      <c r="H18" s="15">
        <f t="shared" si="0"/>
        <v>652.3157894736842</v>
      </c>
      <c r="I18" s="13">
        <f t="shared" si="1"/>
        <v>1</v>
      </c>
      <c r="J18" s="54">
        <f t="shared" si="2"/>
        <v>12394</v>
      </c>
      <c r="K18" s="32"/>
      <c r="L18" s="4"/>
      <c r="M18" s="67" t="s">
        <v>189</v>
      </c>
      <c r="N18">
        <f t="shared" si="3"/>
        <v>1</v>
      </c>
      <c r="O18" t="str">
        <f t="shared" si="4"/>
        <v>CRO</v>
      </c>
      <c r="P18" s="4"/>
      <c r="Q18" s="13">
        <v>0</v>
      </c>
    </row>
    <row r="19" spans="1:17" ht="12.75" customHeight="1">
      <c r="A19" s="67">
        <v>4</v>
      </c>
      <c r="B19" s="60" t="s">
        <v>134</v>
      </c>
      <c r="C19" s="67" t="s">
        <v>5</v>
      </c>
      <c r="D19" s="16">
        <v>12394</v>
      </c>
      <c r="E19" s="14"/>
      <c r="F19" s="19">
        <v>4</v>
      </c>
      <c r="G19" s="13" t="s">
        <v>22</v>
      </c>
      <c r="H19" s="15">
        <f t="shared" si="0"/>
        <v>612.7368421052631</v>
      </c>
      <c r="I19" s="13">
        <f t="shared" si="1"/>
        <v>1</v>
      </c>
      <c r="J19" s="54">
        <f t="shared" si="2"/>
        <v>11642</v>
      </c>
      <c r="K19" s="32"/>
      <c r="L19" s="4"/>
      <c r="M19" s="13" t="s">
        <v>4</v>
      </c>
      <c r="N19">
        <f t="shared" si="3"/>
        <v>1</v>
      </c>
      <c r="O19" t="str">
        <f t="shared" si="4"/>
        <v>FRA</v>
      </c>
      <c r="P19" s="23"/>
      <c r="Q19" s="13">
        <v>0</v>
      </c>
    </row>
    <row r="20" spans="1:18" ht="12.75" customHeight="1">
      <c r="A20" s="67">
        <v>5</v>
      </c>
      <c r="B20" s="60" t="s">
        <v>129</v>
      </c>
      <c r="C20" s="67" t="s">
        <v>8</v>
      </c>
      <c r="D20" s="16">
        <v>12231</v>
      </c>
      <c r="E20" s="14"/>
      <c r="F20" s="19">
        <v>5</v>
      </c>
      <c r="G20" s="13" t="s">
        <v>175</v>
      </c>
      <c r="H20" s="15">
        <f t="shared" si="0"/>
        <v>611.1578947368421</v>
      </c>
      <c r="I20" s="13">
        <f t="shared" si="1"/>
        <v>1</v>
      </c>
      <c r="J20" s="54">
        <f t="shared" si="2"/>
        <v>11612</v>
      </c>
      <c r="K20" s="32"/>
      <c r="L20" s="4"/>
      <c r="M20" s="6" t="s">
        <v>6</v>
      </c>
      <c r="N20">
        <f t="shared" si="3"/>
        <v>1</v>
      </c>
      <c r="O20" t="str">
        <f t="shared" si="4"/>
        <v>GBR</v>
      </c>
      <c r="P20" s="4"/>
      <c r="Q20" s="13">
        <v>0</v>
      </c>
      <c r="R20" s="4"/>
    </row>
    <row r="21" spans="1:17" ht="12.75" customHeight="1">
      <c r="A21" s="67">
        <v>6</v>
      </c>
      <c r="B21" s="60" t="s">
        <v>132</v>
      </c>
      <c r="C21" s="67" t="s">
        <v>28</v>
      </c>
      <c r="D21" s="16">
        <v>12087</v>
      </c>
      <c r="E21" s="14"/>
      <c r="F21" s="19">
        <v>6</v>
      </c>
      <c r="G21" s="13" t="s">
        <v>28</v>
      </c>
      <c r="H21" s="15">
        <f t="shared" si="0"/>
        <v>572.1315789473684</v>
      </c>
      <c r="I21" s="13">
        <f t="shared" si="1"/>
        <v>2</v>
      </c>
      <c r="J21" s="54">
        <f t="shared" si="2"/>
        <v>21741</v>
      </c>
      <c r="K21" s="32"/>
      <c r="L21" s="4"/>
      <c r="M21" s="67" t="s">
        <v>8</v>
      </c>
      <c r="N21">
        <f t="shared" si="3"/>
        <v>1</v>
      </c>
      <c r="O21" t="str">
        <f t="shared" si="4"/>
        <v>GER</v>
      </c>
      <c r="P21" s="23"/>
      <c r="Q21" s="55">
        <v>0</v>
      </c>
    </row>
    <row r="22" spans="1:17" ht="12.75" customHeight="1">
      <c r="A22" s="67">
        <v>7</v>
      </c>
      <c r="B22" s="60" t="s">
        <v>174</v>
      </c>
      <c r="C22" s="67" t="s">
        <v>8</v>
      </c>
      <c r="D22" s="16">
        <v>11919</v>
      </c>
      <c r="E22" s="14"/>
      <c r="F22" s="19">
        <v>7</v>
      </c>
      <c r="G22" s="55" t="s">
        <v>24</v>
      </c>
      <c r="H22" s="15">
        <f t="shared" si="0"/>
        <v>529.2368421052631</v>
      </c>
      <c r="I22" s="13">
        <f t="shared" si="1"/>
        <v>4</v>
      </c>
      <c r="J22" s="54">
        <f t="shared" si="2"/>
        <v>40222</v>
      </c>
      <c r="K22" s="32"/>
      <c r="L22" s="4"/>
      <c r="M22" s="67" t="s">
        <v>8</v>
      </c>
      <c r="N22">
        <f t="shared" si="3"/>
        <v>0</v>
      </c>
      <c r="O22">
        <f t="shared" si="4"/>
        <v>0</v>
      </c>
      <c r="P22" s="23"/>
      <c r="Q22" s="13">
        <v>0</v>
      </c>
    </row>
    <row r="23" spans="1:17" ht="12.75" customHeight="1">
      <c r="A23" s="67">
        <v>8</v>
      </c>
      <c r="B23" s="60" t="s">
        <v>42</v>
      </c>
      <c r="C23" s="67" t="s">
        <v>22</v>
      </c>
      <c r="D23" s="16">
        <v>11642</v>
      </c>
      <c r="E23" s="14"/>
      <c r="F23" s="19">
        <v>8</v>
      </c>
      <c r="G23" s="13" t="s">
        <v>8</v>
      </c>
      <c r="H23" s="15">
        <f t="shared" si="0"/>
        <v>519.6315789473684</v>
      </c>
      <c r="I23" s="13">
        <f t="shared" si="1"/>
        <v>5</v>
      </c>
      <c r="J23" s="54">
        <f t="shared" si="2"/>
        <v>49365</v>
      </c>
      <c r="K23" s="32"/>
      <c r="L23" s="4"/>
      <c r="M23" s="67" t="s">
        <v>8</v>
      </c>
      <c r="N23">
        <f t="shared" si="3"/>
        <v>0</v>
      </c>
      <c r="O23">
        <f t="shared" si="4"/>
        <v>0</v>
      </c>
      <c r="P23" s="4"/>
      <c r="Q23" s="55">
        <v>0</v>
      </c>
    </row>
    <row r="24" spans="1:17" ht="12.75" customHeight="1">
      <c r="A24" s="67">
        <v>9</v>
      </c>
      <c r="B24" t="s">
        <v>176</v>
      </c>
      <c r="C24" s="32" t="s">
        <v>175</v>
      </c>
      <c r="D24" s="16">
        <v>11612</v>
      </c>
      <c r="E24" s="14"/>
      <c r="F24" s="19">
        <v>9</v>
      </c>
      <c r="G24" s="13" t="s">
        <v>25</v>
      </c>
      <c r="H24" s="15">
        <f t="shared" si="0"/>
        <v>484.2631578947368</v>
      </c>
      <c r="I24" s="13">
        <f t="shared" si="1"/>
        <v>1</v>
      </c>
      <c r="J24" s="54">
        <f t="shared" si="2"/>
        <v>9201</v>
      </c>
      <c r="K24" s="32"/>
      <c r="L24" s="4"/>
      <c r="M24" s="67" t="s">
        <v>8</v>
      </c>
      <c r="N24">
        <f t="shared" si="3"/>
        <v>0</v>
      </c>
      <c r="O24">
        <f t="shared" si="4"/>
        <v>0</v>
      </c>
      <c r="P24" s="23"/>
      <c r="Q24" s="13">
        <v>0</v>
      </c>
    </row>
    <row r="25" spans="1:17" ht="12.75" customHeight="1">
      <c r="A25" s="67">
        <v>10</v>
      </c>
      <c r="B25" s="60" t="s">
        <v>130</v>
      </c>
      <c r="C25" s="67" t="s">
        <v>8</v>
      </c>
      <c r="D25" s="16">
        <v>11608</v>
      </c>
      <c r="E25" s="14"/>
      <c r="F25" s="19">
        <v>10</v>
      </c>
      <c r="G25" s="13" t="s">
        <v>179</v>
      </c>
      <c r="H25" s="15">
        <f t="shared" si="0"/>
        <v>469.57894736842104</v>
      </c>
      <c r="I25" s="13">
        <f t="shared" si="1"/>
        <v>1</v>
      </c>
      <c r="J25" s="54">
        <f t="shared" si="2"/>
        <v>8922</v>
      </c>
      <c r="K25" s="32"/>
      <c r="L25" s="4"/>
      <c r="M25" s="67" t="s">
        <v>8</v>
      </c>
      <c r="N25">
        <f t="shared" si="3"/>
        <v>0</v>
      </c>
      <c r="O25">
        <f t="shared" si="4"/>
        <v>0</v>
      </c>
      <c r="P25" s="23"/>
      <c r="Q25" s="13">
        <v>0</v>
      </c>
    </row>
    <row r="26" spans="1:17" ht="12.75" customHeight="1">
      <c r="A26" s="67">
        <v>11</v>
      </c>
      <c r="B26" s="60" t="s">
        <v>142</v>
      </c>
      <c r="C26" s="67" t="s">
        <v>24</v>
      </c>
      <c r="D26" s="16">
        <v>10945</v>
      </c>
      <c r="E26" s="14"/>
      <c r="F26" s="19">
        <v>11</v>
      </c>
      <c r="G26" s="13" t="s">
        <v>4</v>
      </c>
      <c r="H26" s="15">
        <f t="shared" si="0"/>
        <v>447.63157894736844</v>
      </c>
      <c r="I26" s="13">
        <f t="shared" si="1"/>
        <v>1</v>
      </c>
      <c r="J26" s="54">
        <f t="shared" si="2"/>
        <v>8505</v>
      </c>
      <c r="K26" s="32"/>
      <c r="L26" s="4"/>
      <c r="M26" s="32" t="s">
        <v>182</v>
      </c>
      <c r="N26">
        <f t="shared" si="3"/>
        <v>1</v>
      </c>
      <c r="O26" t="str">
        <f t="shared" si="4"/>
        <v>HUN</v>
      </c>
      <c r="P26" s="23"/>
      <c r="Q26" s="13" t="s">
        <v>5</v>
      </c>
    </row>
    <row r="27" spans="1:17" ht="12.75" customHeight="1">
      <c r="A27" s="67">
        <v>12</v>
      </c>
      <c r="B27" s="60" t="s">
        <v>136</v>
      </c>
      <c r="C27" s="67" t="s">
        <v>11</v>
      </c>
      <c r="D27" s="16">
        <v>10227</v>
      </c>
      <c r="E27" s="14"/>
      <c r="F27" s="19">
        <v>12</v>
      </c>
      <c r="G27" s="13" t="s">
        <v>182</v>
      </c>
      <c r="H27" s="15">
        <f t="shared" si="0"/>
        <v>445.4736842105263</v>
      </c>
      <c r="I27" s="13">
        <f t="shared" si="1"/>
        <v>1</v>
      </c>
      <c r="J27" s="54">
        <f t="shared" si="2"/>
        <v>8464</v>
      </c>
      <c r="K27" s="32"/>
      <c r="L27" s="4"/>
      <c r="M27" s="67" t="s">
        <v>28</v>
      </c>
      <c r="N27">
        <f t="shared" si="3"/>
        <v>1</v>
      </c>
      <c r="O27" t="str">
        <f t="shared" si="4"/>
        <v>LAT</v>
      </c>
      <c r="P27" s="23"/>
      <c r="Q27" s="13" t="s">
        <v>9</v>
      </c>
    </row>
    <row r="28" spans="1:17" ht="12.75" customHeight="1">
      <c r="A28" s="67">
        <v>13</v>
      </c>
      <c r="B28" s="60" t="s">
        <v>133</v>
      </c>
      <c r="C28" s="67" t="s">
        <v>11</v>
      </c>
      <c r="D28" s="16">
        <v>9866</v>
      </c>
      <c r="E28" s="14"/>
      <c r="F28" s="19">
        <v>13</v>
      </c>
      <c r="G28" s="13" t="s">
        <v>11</v>
      </c>
      <c r="H28" s="15">
        <f t="shared" si="0"/>
        <v>440.0877192982456</v>
      </c>
      <c r="I28" s="13">
        <f t="shared" si="1"/>
        <v>3</v>
      </c>
      <c r="J28" s="54">
        <f t="shared" si="2"/>
        <v>25085</v>
      </c>
      <c r="K28" s="32"/>
      <c r="L28" s="4"/>
      <c r="M28" s="67" t="s">
        <v>28</v>
      </c>
      <c r="N28">
        <f t="shared" si="3"/>
        <v>0</v>
      </c>
      <c r="O28">
        <f t="shared" si="4"/>
        <v>0</v>
      </c>
      <c r="P28" s="23"/>
      <c r="Q28" s="13" t="s">
        <v>189</v>
      </c>
    </row>
    <row r="29" spans="1:17" ht="12.75" customHeight="1">
      <c r="A29" s="67">
        <v>14</v>
      </c>
      <c r="B29" t="s">
        <v>43</v>
      </c>
      <c r="C29" s="67" t="s">
        <v>28</v>
      </c>
      <c r="D29" s="16">
        <v>9654</v>
      </c>
      <c r="E29" s="14"/>
      <c r="F29" s="19">
        <v>14</v>
      </c>
      <c r="G29" s="55" t="s">
        <v>184</v>
      </c>
      <c r="H29" s="15">
        <f t="shared" si="0"/>
        <v>391.42105263157896</v>
      </c>
      <c r="I29" s="13">
        <f t="shared" si="1"/>
        <v>1</v>
      </c>
      <c r="J29" s="54">
        <f t="shared" si="2"/>
        <v>7437</v>
      </c>
      <c r="K29" s="32"/>
      <c r="L29" s="4"/>
      <c r="M29" s="9" t="s">
        <v>24</v>
      </c>
      <c r="N29">
        <f t="shared" si="3"/>
        <v>1</v>
      </c>
      <c r="O29" t="str">
        <f t="shared" si="4"/>
        <v>LTU</v>
      </c>
      <c r="P29" s="23"/>
      <c r="Q29" s="13" t="s">
        <v>4</v>
      </c>
    </row>
    <row r="30" spans="1:17" ht="12.75" customHeight="1">
      <c r="A30" s="67">
        <v>15</v>
      </c>
      <c r="B30" s="60" t="s">
        <v>177</v>
      </c>
      <c r="C30" s="67" t="s">
        <v>24</v>
      </c>
      <c r="D30" s="16">
        <v>9494</v>
      </c>
      <c r="E30" s="14"/>
      <c r="F30" s="19">
        <v>15</v>
      </c>
      <c r="G30" s="13" t="s">
        <v>189</v>
      </c>
      <c r="H30" s="15">
        <f t="shared" si="0"/>
        <v>189.47368421052633</v>
      </c>
      <c r="I30" s="13">
        <f t="shared" si="1"/>
        <v>1</v>
      </c>
      <c r="J30" s="54">
        <f t="shared" si="2"/>
        <v>3600</v>
      </c>
      <c r="K30" s="32"/>
      <c r="L30" s="4"/>
      <c r="M30" s="67" t="s">
        <v>24</v>
      </c>
      <c r="N30">
        <f t="shared" si="3"/>
        <v>0</v>
      </c>
      <c r="O30">
        <f t="shared" si="4"/>
        <v>0</v>
      </c>
      <c r="P30" s="23"/>
      <c r="Q30" s="13" t="s">
        <v>6</v>
      </c>
    </row>
    <row r="31" spans="1:17" ht="12.75" customHeight="1">
      <c r="A31" s="67">
        <v>16</v>
      </c>
      <c r="B31" s="60" t="s">
        <v>138</v>
      </c>
      <c r="C31" s="67" t="s">
        <v>25</v>
      </c>
      <c r="D31" s="16">
        <v>9201</v>
      </c>
      <c r="E31" s="14"/>
      <c r="F31" s="19"/>
      <c r="H31" s="15"/>
      <c r="I31" s="13"/>
      <c r="J31" s="54"/>
      <c r="K31" s="32"/>
      <c r="L31" s="4"/>
      <c r="M31" s="67" t="s">
        <v>24</v>
      </c>
      <c r="N31">
        <f t="shared" si="3"/>
        <v>0</v>
      </c>
      <c r="O31">
        <f t="shared" si="4"/>
        <v>0</v>
      </c>
      <c r="P31" s="23"/>
      <c r="Q31" s="13" t="s">
        <v>8</v>
      </c>
    </row>
    <row r="32" spans="1:17" ht="12.75" customHeight="1">
      <c r="A32" s="67">
        <v>17</v>
      </c>
      <c r="B32" s="60" t="s">
        <v>178</v>
      </c>
      <c r="C32" s="13" t="s">
        <v>179</v>
      </c>
      <c r="D32" s="16">
        <v>8922</v>
      </c>
      <c r="E32" s="14"/>
      <c r="F32" s="19"/>
      <c r="H32" s="15"/>
      <c r="I32" s="13"/>
      <c r="J32" s="54"/>
      <c r="K32" s="32"/>
      <c r="L32" s="4"/>
      <c r="M32" s="67" t="s">
        <v>24</v>
      </c>
      <c r="N32">
        <f t="shared" si="3"/>
        <v>0</v>
      </c>
      <c r="O32">
        <f t="shared" si="4"/>
        <v>0</v>
      </c>
      <c r="P32" s="23"/>
      <c r="Q32" s="13" t="s">
        <v>182</v>
      </c>
    </row>
    <row r="33" spans="1:17" ht="12.75" customHeight="1">
      <c r="A33" s="67">
        <v>18</v>
      </c>
      <c r="B33" s="60" t="s">
        <v>180</v>
      </c>
      <c r="C33" s="13" t="s">
        <v>4</v>
      </c>
      <c r="D33" s="16">
        <v>8505</v>
      </c>
      <c r="E33" s="14"/>
      <c r="F33" s="19"/>
      <c r="H33" s="15"/>
      <c r="I33" s="13"/>
      <c r="J33" s="54"/>
      <c r="K33" s="32"/>
      <c r="L33" s="4"/>
      <c r="M33" s="32" t="s">
        <v>175</v>
      </c>
      <c r="N33">
        <f t="shared" si="3"/>
        <v>1</v>
      </c>
      <c r="O33" t="str">
        <f t="shared" si="4"/>
        <v>NED</v>
      </c>
      <c r="P33" s="23"/>
      <c r="Q33" s="13" t="s">
        <v>28</v>
      </c>
    </row>
    <row r="34" spans="1:17" ht="12.75" customHeight="1">
      <c r="A34" s="67">
        <v>19</v>
      </c>
      <c r="B34" s="60" t="s">
        <v>181</v>
      </c>
      <c r="C34" s="32" t="s">
        <v>182</v>
      </c>
      <c r="D34" s="16">
        <v>8464</v>
      </c>
      <c r="E34" s="14"/>
      <c r="F34" s="19"/>
      <c r="H34" s="15"/>
      <c r="I34" s="13"/>
      <c r="J34" s="54"/>
      <c r="K34" s="32"/>
      <c r="L34" s="4"/>
      <c r="M34" s="67" t="s">
        <v>11</v>
      </c>
      <c r="N34">
        <f t="shared" si="3"/>
        <v>1</v>
      </c>
      <c r="O34" t="str">
        <f t="shared" si="4"/>
        <v>POL</v>
      </c>
      <c r="P34" s="23"/>
      <c r="Q34" s="55" t="s">
        <v>24</v>
      </c>
    </row>
    <row r="35" spans="1:17" ht="12.75" customHeight="1">
      <c r="A35" s="67">
        <v>20</v>
      </c>
      <c r="B35" s="17" t="s">
        <v>183</v>
      </c>
      <c r="C35" s="13" t="s">
        <v>184</v>
      </c>
      <c r="D35" s="16">
        <v>7437</v>
      </c>
      <c r="E35" s="14"/>
      <c r="F35" s="19"/>
      <c r="H35" s="15"/>
      <c r="I35" s="13"/>
      <c r="J35" s="54"/>
      <c r="K35" s="32"/>
      <c r="L35" s="4"/>
      <c r="M35" s="67" t="s">
        <v>11</v>
      </c>
      <c r="N35">
        <f t="shared" si="3"/>
        <v>0</v>
      </c>
      <c r="O35">
        <f t="shared" si="4"/>
        <v>0</v>
      </c>
      <c r="P35" s="23"/>
      <c r="Q35" s="13" t="s">
        <v>175</v>
      </c>
    </row>
    <row r="36" spans="1:17" ht="12.75" customHeight="1">
      <c r="A36" s="67">
        <v>21</v>
      </c>
      <c r="B36" s="60" t="s">
        <v>185</v>
      </c>
      <c r="C36" s="67" t="s">
        <v>8</v>
      </c>
      <c r="D36" s="16">
        <v>7345</v>
      </c>
      <c r="E36" s="14"/>
      <c r="F36" s="19"/>
      <c r="H36" s="15"/>
      <c r="I36" s="13"/>
      <c r="J36" s="54"/>
      <c r="K36" s="32"/>
      <c r="L36" s="4"/>
      <c r="M36" s="27" t="s">
        <v>11</v>
      </c>
      <c r="N36">
        <f t="shared" si="3"/>
        <v>0</v>
      </c>
      <c r="O36">
        <f t="shared" si="4"/>
        <v>0</v>
      </c>
      <c r="P36" s="23"/>
      <c r="Q36" s="13" t="s">
        <v>11</v>
      </c>
    </row>
    <row r="37" spans="1:17" ht="12.75" customHeight="1">
      <c r="A37" s="67">
        <v>22</v>
      </c>
      <c r="B37" s="60" t="s">
        <v>137</v>
      </c>
      <c r="C37" s="67" t="s">
        <v>24</v>
      </c>
      <c r="D37" s="16">
        <v>6524</v>
      </c>
      <c r="E37" s="14"/>
      <c r="F37" s="19"/>
      <c r="G37" s="55"/>
      <c r="H37" s="15"/>
      <c r="I37" s="13"/>
      <c r="J37" s="54"/>
      <c r="K37" s="32"/>
      <c r="L37" s="4"/>
      <c r="M37" s="67" t="s">
        <v>25</v>
      </c>
      <c r="N37">
        <f t="shared" si="3"/>
        <v>1</v>
      </c>
      <c r="O37" t="str">
        <f t="shared" si="4"/>
        <v>RUS</v>
      </c>
      <c r="P37" s="23"/>
      <c r="Q37" s="13" t="s">
        <v>25</v>
      </c>
    </row>
    <row r="38" spans="1:17" ht="12.75" customHeight="1">
      <c r="A38" s="67">
        <v>23</v>
      </c>
      <c r="B38" s="60" t="s">
        <v>186</v>
      </c>
      <c r="C38" s="67" t="s">
        <v>8</v>
      </c>
      <c r="D38" s="16">
        <v>6262</v>
      </c>
      <c r="E38" s="14"/>
      <c r="F38" s="19"/>
      <c r="H38" s="15"/>
      <c r="I38" s="13"/>
      <c r="J38" s="54"/>
      <c r="M38" s="67" t="s">
        <v>22</v>
      </c>
      <c r="N38">
        <f t="shared" si="3"/>
        <v>1</v>
      </c>
      <c r="O38" t="str">
        <f t="shared" si="4"/>
        <v>SLO</v>
      </c>
      <c r="Q38" s="13" t="s">
        <v>22</v>
      </c>
    </row>
    <row r="39" spans="1:17" ht="12.75" customHeight="1">
      <c r="A39" s="67">
        <v>24</v>
      </c>
      <c r="B39" s="77" t="s">
        <v>187</v>
      </c>
      <c r="C39" s="27" t="s">
        <v>11</v>
      </c>
      <c r="D39" s="16">
        <v>4992</v>
      </c>
      <c r="E39" s="14"/>
      <c r="F39" s="19"/>
      <c r="H39" s="15"/>
      <c r="I39" s="13"/>
      <c r="J39" s="54"/>
      <c r="K39" s="13"/>
      <c r="L39" s="13"/>
      <c r="M39" s="13" t="s">
        <v>179</v>
      </c>
      <c r="N39">
        <f t="shared" si="3"/>
        <v>1</v>
      </c>
      <c r="O39" t="str">
        <f t="shared" si="4"/>
        <v>SUI</v>
      </c>
      <c r="P39" s="32"/>
      <c r="Q39" s="13" t="s">
        <v>179</v>
      </c>
    </row>
    <row r="40" spans="1:17" ht="12.75" customHeight="1">
      <c r="A40" s="67">
        <v>25</v>
      </c>
      <c r="B40" s="60" t="s">
        <v>188</v>
      </c>
      <c r="C40" s="67" t="s">
        <v>189</v>
      </c>
      <c r="D40" s="16">
        <v>3600</v>
      </c>
      <c r="E40" s="14"/>
      <c r="F40" s="19"/>
      <c r="H40" s="15"/>
      <c r="I40" s="13"/>
      <c r="J40" s="54"/>
      <c r="L40" s="13"/>
      <c r="M40" s="13" t="s">
        <v>184</v>
      </c>
      <c r="N40">
        <f t="shared" si="3"/>
        <v>1</v>
      </c>
      <c r="O40" t="str">
        <f t="shared" si="4"/>
        <v>SVK</v>
      </c>
      <c r="P40" s="32"/>
      <c r="Q40" s="55" t="s">
        <v>184</v>
      </c>
    </row>
    <row r="41" spans="1:17" ht="12.75" customHeight="1">
      <c r="A41" s="67"/>
      <c r="B41" s="60"/>
      <c r="C41" s="67"/>
      <c r="D41" s="61"/>
      <c r="E41" s="14"/>
      <c r="F41" s="19"/>
      <c r="H41" s="15"/>
      <c r="I41" s="13"/>
      <c r="J41" s="54"/>
      <c r="L41" s="32"/>
      <c r="M41" s="56"/>
      <c r="P41" s="32"/>
      <c r="Q41" s="55"/>
    </row>
    <row r="42" spans="1:17" ht="12.75" customHeight="1">
      <c r="A42" s="67"/>
      <c r="B42" s="60"/>
      <c r="C42" s="67"/>
      <c r="D42" s="92">
        <f>SUM(D16:D41)</f>
        <v>244965</v>
      </c>
      <c r="E42" s="14"/>
      <c r="F42" s="19"/>
      <c r="H42" s="15"/>
      <c r="I42" s="13"/>
      <c r="J42" s="92">
        <f>SUM(J16:J41)</f>
        <v>244965</v>
      </c>
      <c r="L42" s="32"/>
      <c r="M42" s="56"/>
      <c r="P42" s="32"/>
      <c r="Q42" s="55"/>
    </row>
    <row r="43" spans="2:17" ht="12.75" customHeight="1">
      <c r="B43" s="60"/>
      <c r="C43" s="67"/>
      <c r="D43" s="61"/>
      <c r="E43" s="14"/>
      <c r="F43" s="19"/>
      <c r="H43" s="15"/>
      <c r="I43" s="13"/>
      <c r="J43" s="91">
        <f>D42-J42</f>
        <v>0</v>
      </c>
      <c r="L43" s="32"/>
      <c r="M43" s="32"/>
      <c r="N43">
        <f>SUM(N16:N42)</f>
        <v>15</v>
      </c>
      <c r="P43" s="32"/>
      <c r="Q43" s="55"/>
    </row>
    <row r="44" spans="2:20" ht="12.75" customHeight="1">
      <c r="B44" s="60"/>
      <c r="C44" s="67"/>
      <c r="D44" s="61"/>
      <c r="E44" s="14"/>
      <c r="F44" s="19"/>
      <c r="H44" s="15"/>
      <c r="I44" s="13"/>
      <c r="J44" s="54"/>
      <c r="L44" s="27"/>
      <c r="M44" s="32"/>
      <c r="P44" s="32"/>
      <c r="Q44" s="55"/>
      <c r="T44" s="13"/>
    </row>
    <row r="45" spans="2:20" ht="12.75" customHeight="1">
      <c r="B45" s="60"/>
      <c r="C45" s="67"/>
      <c r="D45" s="61"/>
      <c r="E45" s="14"/>
      <c r="F45" s="19"/>
      <c r="H45" s="15"/>
      <c r="I45" s="13"/>
      <c r="J45" s="54"/>
      <c r="L45" s="32"/>
      <c r="M45" s="32"/>
      <c r="P45" s="32"/>
      <c r="Q45" s="55"/>
      <c r="T45" s="13"/>
    </row>
    <row r="46" spans="2:20" ht="12.75" customHeight="1">
      <c r="B46" s="60"/>
      <c r="C46" s="67"/>
      <c r="D46" s="61"/>
      <c r="E46" s="14"/>
      <c r="F46" s="19"/>
      <c r="H46" s="15"/>
      <c r="I46" s="13"/>
      <c r="J46" s="54"/>
      <c r="L46" s="32"/>
      <c r="M46" s="13"/>
      <c r="P46" s="32"/>
      <c r="Q46" s="55"/>
      <c r="T46" s="13"/>
    </row>
    <row r="47" spans="2:20" ht="12.75" customHeight="1">
      <c r="B47" s="60"/>
      <c r="C47" s="67"/>
      <c r="D47" s="61"/>
      <c r="E47" s="14"/>
      <c r="L47" s="13"/>
      <c r="M47" s="13"/>
      <c r="P47" s="32"/>
      <c r="Q47" s="55"/>
      <c r="T47" s="13"/>
    </row>
    <row r="48" spans="2:20" ht="12.75" customHeight="1">
      <c r="B48" s="60"/>
      <c r="C48" s="67"/>
      <c r="D48" s="61"/>
      <c r="E48" s="14"/>
      <c r="L48" s="32"/>
      <c r="M48" s="32"/>
      <c r="P48" s="32"/>
      <c r="Q48" s="55"/>
      <c r="T48" s="13"/>
    </row>
    <row r="49" spans="2:20" ht="12.75" customHeight="1">
      <c r="B49" s="60"/>
      <c r="C49" s="67"/>
      <c r="D49" s="61"/>
      <c r="E49" s="14"/>
      <c r="L49" s="32"/>
      <c r="M49" s="32"/>
      <c r="P49" s="32"/>
      <c r="Q49" s="55"/>
      <c r="T49" s="13"/>
    </row>
    <row r="50" spans="2:20" ht="12.75" customHeight="1">
      <c r="B50" s="60"/>
      <c r="C50" s="67"/>
      <c r="D50" s="61"/>
      <c r="E50" s="14"/>
      <c r="L50" s="32"/>
      <c r="M50" s="13"/>
      <c r="P50" s="32"/>
      <c r="Q50" s="55"/>
      <c r="T50" s="13"/>
    </row>
    <row r="51" spans="2:20" ht="12.75" customHeight="1">
      <c r="B51" s="60"/>
      <c r="C51" s="67"/>
      <c r="D51" s="61"/>
      <c r="E51" s="14"/>
      <c r="L51" s="13"/>
      <c r="M51" s="32"/>
      <c r="P51" s="32"/>
      <c r="Q51" s="55"/>
      <c r="T51" s="13"/>
    </row>
    <row r="52" spans="3:20" ht="12.75" customHeight="1">
      <c r="C52" s="32"/>
      <c r="D52" s="16"/>
      <c r="E52" s="14"/>
      <c r="L52" s="32"/>
      <c r="M52" s="32"/>
      <c r="P52" s="32"/>
      <c r="Q52" s="55"/>
      <c r="T52" s="13"/>
    </row>
    <row r="53" spans="3:20" ht="12.75" customHeight="1">
      <c r="C53" s="32"/>
      <c r="D53" s="16"/>
      <c r="E53" s="14"/>
      <c r="L53" s="32"/>
      <c r="M53" s="32"/>
      <c r="P53" s="32"/>
      <c r="Q53" s="13"/>
      <c r="T53" s="13"/>
    </row>
    <row r="54" spans="3:20" ht="12.75" customHeight="1">
      <c r="C54" s="32"/>
      <c r="D54" s="16"/>
      <c r="E54" s="14"/>
      <c r="L54" s="29"/>
      <c r="M54" s="32"/>
      <c r="P54" s="32"/>
      <c r="Q54" s="13"/>
      <c r="T54" s="13"/>
    </row>
    <row r="55" spans="4:20" ht="12.75" customHeight="1">
      <c r="D55" s="16"/>
      <c r="E55" s="14"/>
      <c r="L55" s="32"/>
      <c r="M55" s="32"/>
      <c r="P55" s="32"/>
      <c r="Q55" s="13"/>
      <c r="T55" s="13"/>
    </row>
    <row r="56" spans="2:20" ht="12.75" customHeight="1">
      <c r="B56" s="14"/>
      <c r="C56" s="19"/>
      <c r="D56" s="16"/>
      <c r="E56" s="14"/>
      <c r="L56" s="19"/>
      <c r="M56" s="32"/>
      <c r="P56" s="32"/>
      <c r="Q56" s="13"/>
      <c r="T56" s="13"/>
    </row>
    <row r="57" spans="3:20" ht="12.75" customHeight="1">
      <c r="C57" s="32"/>
      <c r="D57" s="16"/>
      <c r="E57" s="14"/>
      <c r="L57" s="32"/>
      <c r="M57" s="32"/>
      <c r="P57" s="32"/>
      <c r="Q57" s="13"/>
      <c r="T57" s="13"/>
    </row>
    <row r="58" spans="3:20" ht="12.75" customHeight="1">
      <c r="C58" s="32"/>
      <c r="D58" s="16"/>
      <c r="E58" s="14"/>
      <c r="L58" s="29"/>
      <c r="M58" s="32"/>
      <c r="P58" s="32"/>
      <c r="Q58" s="13"/>
      <c r="T58" s="13"/>
    </row>
    <row r="59" spans="3:20" ht="12.75" customHeight="1">
      <c r="C59" s="32"/>
      <c r="D59" s="16"/>
      <c r="E59" s="14"/>
      <c r="L59" s="32"/>
      <c r="M59" s="13"/>
      <c r="P59" s="32"/>
      <c r="Q59" s="13"/>
      <c r="T59" s="13"/>
    </row>
    <row r="60" spans="4:20" ht="12.75" customHeight="1">
      <c r="D60" s="16"/>
      <c r="E60" s="14"/>
      <c r="L60" s="13"/>
      <c r="M60" s="32"/>
      <c r="P60" s="32"/>
      <c r="Q60" s="13"/>
      <c r="T60" s="13"/>
    </row>
    <row r="61" spans="3:20" ht="12.75" customHeight="1">
      <c r="C61" s="32"/>
      <c r="D61" s="16"/>
      <c r="E61" s="14"/>
      <c r="L61" s="32"/>
      <c r="M61" s="32"/>
      <c r="P61" s="32"/>
      <c r="Q61" s="13"/>
      <c r="T61" s="13"/>
    </row>
    <row r="62" spans="2:20" ht="12.75" customHeight="1">
      <c r="B62" s="28"/>
      <c r="C62" s="32"/>
      <c r="D62" s="16"/>
      <c r="E62" s="14"/>
      <c r="L62" s="32"/>
      <c r="M62" s="32"/>
      <c r="P62" s="32"/>
      <c r="Q62" s="13"/>
      <c r="T62" s="13"/>
    </row>
    <row r="63" spans="3:20" ht="12.75" customHeight="1">
      <c r="C63" s="32"/>
      <c r="D63" s="16"/>
      <c r="E63" s="14"/>
      <c r="L63" s="32"/>
      <c r="M63" s="32"/>
      <c r="P63" s="32"/>
      <c r="Q63" s="13"/>
      <c r="T63" s="13"/>
    </row>
    <row r="64" spans="3:20" ht="12.75" customHeight="1">
      <c r="C64" s="32"/>
      <c r="D64" s="16"/>
      <c r="E64" s="14"/>
      <c r="L64" s="32"/>
      <c r="M64" s="32"/>
      <c r="P64" s="32"/>
      <c r="Q64" s="13"/>
      <c r="T64" s="13"/>
    </row>
    <row r="65" spans="2:20" ht="12.75" customHeight="1">
      <c r="B65" s="18"/>
      <c r="C65" s="32"/>
      <c r="D65" s="16"/>
      <c r="E65" s="14"/>
      <c r="L65" s="32"/>
      <c r="M65" s="32"/>
      <c r="P65" s="32"/>
      <c r="Q65" s="13"/>
      <c r="T65" s="13"/>
    </row>
    <row r="66" spans="2:20" ht="12.75" customHeight="1">
      <c r="B66" s="28"/>
      <c r="C66" s="19"/>
      <c r="D66" s="16"/>
      <c r="E66" s="14"/>
      <c r="L66" s="32"/>
      <c r="M66" s="32"/>
      <c r="P66" s="32"/>
      <c r="Q66" s="13"/>
      <c r="T66" s="13"/>
    </row>
    <row r="67" spans="2:20" ht="12.75" customHeight="1">
      <c r="B67" s="28"/>
      <c r="C67" s="32"/>
      <c r="D67" s="16"/>
      <c r="E67" s="14"/>
      <c r="L67" s="13"/>
      <c r="M67" s="32"/>
      <c r="P67" s="32"/>
      <c r="Q67" s="13"/>
      <c r="T67" s="13"/>
    </row>
    <row r="68" spans="2:20" ht="12.75" customHeight="1">
      <c r="B68" s="14"/>
      <c r="C68" s="19"/>
      <c r="D68" s="16"/>
      <c r="E68" s="14"/>
      <c r="L68" s="32"/>
      <c r="M68" s="32"/>
      <c r="P68" s="32"/>
      <c r="Q68" s="13"/>
      <c r="T68" s="13"/>
    </row>
    <row r="69" spans="3:20" ht="12.75" customHeight="1">
      <c r="C69" s="32"/>
      <c r="D69" s="16"/>
      <c r="E69" s="14"/>
      <c r="L69" s="32"/>
      <c r="M69" s="32"/>
      <c r="P69" s="32"/>
      <c r="Q69" s="13"/>
      <c r="T69" s="13"/>
    </row>
    <row r="70" spans="4:20" ht="12.75" customHeight="1">
      <c r="D70" s="16"/>
      <c r="E70" s="14"/>
      <c r="L70" s="32"/>
      <c r="M70" s="32"/>
      <c r="P70" s="32"/>
      <c r="Q70" s="13"/>
      <c r="T70" s="13"/>
    </row>
    <row r="71" spans="3:20" ht="12.75" customHeight="1">
      <c r="C71" s="32"/>
      <c r="D71" s="16"/>
      <c r="E71" s="14"/>
      <c r="L71" s="32"/>
      <c r="M71" s="32"/>
      <c r="P71" s="32"/>
      <c r="Q71" s="13"/>
      <c r="T71" s="13"/>
    </row>
    <row r="72" spans="3:20" ht="12.75" customHeight="1">
      <c r="C72" s="32"/>
      <c r="D72" s="16"/>
      <c r="E72" s="14"/>
      <c r="L72" s="13"/>
      <c r="M72" s="32"/>
      <c r="P72" s="32"/>
      <c r="Q72" s="13"/>
      <c r="T72" s="13"/>
    </row>
    <row r="73" spans="3:20" ht="12.75" customHeight="1">
      <c r="C73" s="32"/>
      <c r="D73" s="16"/>
      <c r="E73" s="14"/>
      <c r="L73" s="13"/>
      <c r="M73" s="32"/>
      <c r="P73" s="32"/>
      <c r="Q73" s="13"/>
      <c r="T73" s="13"/>
    </row>
    <row r="74" spans="4:20" ht="12.75" customHeight="1">
      <c r="D74" s="16"/>
      <c r="E74" s="14"/>
      <c r="L74" s="32"/>
      <c r="M74" s="32"/>
      <c r="P74" s="32"/>
      <c r="Q74" s="13"/>
      <c r="T74" s="13"/>
    </row>
    <row r="75" spans="3:20" ht="12.75" customHeight="1">
      <c r="C75" s="32"/>
      <c r="D75" s="16"/>
      <c r="E75" s="14"/>
      <c r="L75" s="32"/>
      <c r="M75" s="32"/>
      <c r="P75" s="32"/>
      <c r="Q75" s="13"/>
      <c r="T75" s="13"/>
    </row>
    <row r="76" spans="2:20" ht="12.75" customHeight="1">
      <c r="B76" s="28"/>
      <c r="C76" s="32"/>
      <c r="D76" s="16"/>
      <c r="E76" s="14"/>
      <c r="L76" s="32"/>
      <c r="M76" s="32"/>
      <c r="P76" s="32"/>
      <c r="Q76" s="13"/>
      <c r="T76" s="13"/>
    </row>
    <row r="77" spans="3:20" ht="12.75" customHeight="1">
      <c r="C77" s="32"/>
      <c r="D77" s="16"/>
      <c r="E77" s="14"/>
      <c r="L77" s="32"/>
      <c r="M77" s="32"/>
      <c r="P77" s="32"/>
      <c r="Q77" s="13"/>
      <c r="T77" s="13"/>
    </row>
    <row r="78" spans="4:20" ht="12.75" customHeight="1">
      <c r="D78" s="16"/>
      <c r="E78" s="14"/>
      <c r="L78" s="19"/>
      <c r="M78" s="32"/>
      <c r="P78" s="32"/>
      <c r="Q78" s="13"/>
      <c r="T78" s="13"/>
    </row>
    <row r="79" spans="4:20" ht="12.75" customHeight="1">
      <c r="D79" s="16"/>
      <c r="E79" s="14"/>
      <c r="L79" s="13"/>
      <c r="M79" s="32"/>
      <c r="P79" s="32"/>
      <c r="Q79" s="13"/>
      <c r="T79" s="13"/>
    </row>
    <row r="80" spans="2:20" ht="12.75" customHeight="1">
      <c r="B80" s="28"/>
      <c r="C80" s="32"/>
      <c r="D80" s="16"/>
      <c r="E80" s="14"/>
      <c r="L80" s="32"/>
      <c r="M80" s="32"/>
      <c r="P80" s="32"/>
      <c r="Q80" s="13"/>
      <c r="T80" s="13"/>
    </row>
    <row r="81" spans="3:20" ht="12.75" customHeight="1">
      <c r="C81" s="32"/>
      <c r="D81" s="16"/>
      <c r="E81" s="14"/>
      <c r="L81" s="32"/>
      <c r="M81" s="32"/>
      <c r="P81" s="32"/>
      <c r="Q81" s="13"/>
      <c r="T81" s="13"/>
    </row>
    <row r="82" spans="2:20" ht="12.75" customHeight="1">
      <c r="B82" s="17"/>
      <c r="C82" s="27"/>
      <c r="D82" s="16"/>
      <c r="E82" s="14"/>
      <c r="L82" s="19"/>
      <c r="M82" s="32"/>
      <c r="P82" s="32"/>
      <c r="Q82" s="13"/>
      <c r="T82" s="13"/>
    </row>
    <row r="83" spans="2:20" ht="12.75" customHeight="1">
      <c r="B83" s="17"/>
      <c r="C83" s="32"/>
      <c r="D83" s="16"/>
      <c r="E83" s="14"/>
      <c r="L83" s="13"/>
      <c r="M83" s="27"/>
      <c r="P83" s="32"/>
      <c r="Q83" s="13"/>
      <c r="T83" s="13"/>
    </row>
    <row r="84" spans="3:20" ht="12.75" customHeight="1">
      <c r="C84" s="32"/>
      <c r="D84" s="16"/>
      <c r="E84" s="14"/>
      <c r="L84" s="32"/>
      <c r="M84" s="32"/>
      <c r="P84" s="32"/>
      <c r="Q84" s="13"/>
      <c r="T84" s="13"/>
    </row>
    <row r="85" spans="4:20" ht="12.75" customHeight="1">
      <c r="D85" s="16"/>
      <c r="E85" s="14"/>
      <c r="F85" s="17"/>
      <c r="L85" s="32"/>
      <c r="M85" s="32"/>
      <c r="P85" s="32"/>
      <c r="Q85" s="13"/>
      <c r="T85" s="13"/>
    </row>
    <row r="86" spans="4:20" ht="12.75" customHeight="1">
      <c r="D86" s="16"/>
      <c r="L86" s="32"/>
      <c r="M86" s="32"/>
      <c r="P86" s="32"/>
      <c r="Q86" s="13"/>
      <c r="T86" s="13"/>
    </row>
    <row r="87" spans="3:20" ht="12.75" customHeight="1">
      <c r="C87" s="32"/>
      <c r="D87" s="16"/>
      <c r="L87" s="32"/>
      <c r="M87" s="32"/>
      <c r="P87" s="32"/>
      <c r="Q87" s="13"/>
      <c r="T87" s="13"/>
    </row>
    <row r="88" spans="4:20" ht="12.75" customHeight="1">
      <c r="D88" s="16"/>
      <c r="L88" s="13"/>
      <c r="M88" s="32"/>
      <c r="P88" s="32"/>
      <c r="Q88" s="13"/>
      <c r="T88" s="13"/>
    </row>
    <row r="89" spans="4:20" ht="12.75" customHeight="1">
      <c r="D89" s="16"/>
      <c r="L89" s="13"/>
      <c r="M89" s="32"/>
      <c r="P89" s="32"/>
      <c r="Q89" s="13"/>
      <c r="T89" s="13"/>
    </row>
    <row r="90" spans="3:20" ht="12.75" customHeight="1">
      <c r="C90" s="32"/>
      <c r="D90" s="16"/>
      <c r="L90" s="32"/>
      <c r="M90" s="32"/>
      <c r="P90" s="32"/>
      <c r="Q90" s="13"/>
      <c r="T90" s="13"/>
    </row>
    <row r="91" spans="2:20" ht="12.75" customHeight="1">
      <c r="B91" s="18"/>
      <c r="C91" s="32"/>
      <c r="D91" s="16"/>
      <c r="L91" s="32"/>
      <c r="M91" s="13"/>
      <c r="P91" s="32"/>
      <c r="Q91" s="13"/>
      <c r="T91" s="13"/>
    </row>
    <row r="92" spans="3:20" ht="12.75" customHeight="1">
      <c r="C92" s="32"/>
      <c r="D92" s="16"/>
      <c r="L92" s="32"/>
      <c r="M92" s="13"/>
      <c r="P92" s="32"/>
      <c r="Q92" s="13"/>
      <c r="T92" s="13"/>
    </row>
    <row r="9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3" customWidth="1"/>
    <col min="2" max="2" width="28.7109375" style="0" customWidth="1"/>
    <col min="3" max="3" width="5.421875" style="13" bestFit="1" customWidth="1"/>
    <col min="4" max="4" width="6.57421875" style="13" bestFit="1" customWidth="1"/>
    <col min="5" max="6" width="8.7109375" style="0" customWidth="1"/>
    <col min="7" max="7" width="8.28125" style="13" bestFit="1" customWidth="1"/>
    <col min="8" max="8" width="20.28125" style="23" bestFit="1" customWidth="1"/>
    <col min="9" max="18" width="11.421875" style="0" customWidth="1"/>
  </cols>
  <sheetData>
    <row r="1" spans="1:9" ht="21" customHeight="1">
      <c r="A1" s="94" t="s">
        <v>205</v>
      </c>
      <c r="B1" s="1"/>
      <c r="E1" s="2"/>
      <c r="F1" s="2"/>
      <c r="H1" s="30"/>
      <c r="I1" s="2"/>
    </row>
    <row r="2" spans="1:17" ht="12.75" customHeight="1">
      <c r="A2" s="94" t="s">
        <v>202</v>
      </c>
      <c r="B2" s="1"/>
      <c r="C2" s="19"/>
      <c r="D2" s="19"/>
      <c r="E2" s="24"/>
      <c r="F2" s="57" t="s">
        <v>106</v>
      </c>
      <c r="G2" s="58" t="s">
        <v>34</v>
      </c>
      <c r="H2" s="59" t="s">
        <v>35</v>
      </c>
      <c r="I2" s="65" t="s">
        <v>151</v>
      </c>
      <c r="J2" s="17"/>
      <c r="K2" s="17"/>
      <c r="L2" s="4" t="s">
        <v>158</v>
      </c>
      <c r="M2" s="4"/>
      <c r="N2" s="17"/>
      <c r="O2" s="17"/>
      <c r="P2" s="17"/>
      <c r="Q2" s="17"/>
    </row>
    <row r="3" spans="1:17" ht="12.75" customHeight="1">
      <c r="A3" s="18"/>
      <c r="B3" s="14"/>
      <c r="C3" s="18"/>
      <c r="D3" s="19"/>
      <c r="E3" s="24"/>
      <c r="F3" s="57" t="s">
        <v>107</v>
      </c>
      <c r="G3" s="58" t="s">
        <v>17</v>
      </c>
      <c r="H3" s="59" t="s">
        <v>15</v>
      </c>
      <c r="I3" s="66" t="s">
        <v>151</v>
      </c>
      <c r="J3" s="17"/>
      <c r="K3" s="17"/>
      <c r="L3" s="17"/>
      <c r="M3" t="s">
        <v>127</v>
      </c>
      <c r="N3" s="17"/>
      <c r="O3" s="17"/>
      <c r="P3" s="17"/>
      <c r="Q3" s="17"/>
    </row>
    <row r="4" spans="1:17" ht="12.75" customHeight="1">
      <c r="A4" s="80" t="s">
        <v>125</v>
      </c>
      <c r="B4" s="24"/>
      <c r="C4" s="95">
        <v>27</v>
      </c>
      <c r="D4" s="27" t="s">
        <v>108</v>
      </c>
      <c r="E4" s="24"/>
      <c r="F4" s="57" t="s">
        <v>111</v>
      </c>
      <c r="G4" s="58" t="s">
        <v>36</v>
      </c>
      <c r="H4" s="59" t="s">
        <v>37</v>
      </c>
      <c r="I4" s="65" t="s">
        <v>152</v>
      </c>
      <c r="J4" s="17"/>
      <c r="K4" s="17"/>
      <c r="L4" s="17"/>
      <c r="M4" t="s">
        <v>115</v>
      </c>
      <c r="N4" s="17"/>
      <c r="O4" s="17"/>
      <c r="P4" s="17"/>
      <c r="Q4" s="17"/>
    </row>
    <row r="5" spans="1:17" ht="12.75" customHeight="1">
      <c r="A5" s="19"/>
      <c r="B5" s="14"/>
      <c r="C5" s="95">
        <v>15</v>
      </c>
      <c r="D5" s="27" t="s">
        <v>109</v>
      </c>
      <c r="E5" s="14"/>
      <c r="F5" s="57" t="s">
        <v>112</v>
      </c>
      <c r="G5" s="58" t="s">
        <v>38</v>
      </c>
      <c r="H5" s="59" t="s">
        <v>21</v>
      </c>
      <c r="I5" s="65" t="s">
        <v>153</v>
      </c>
      <c r="J5" s="17"/>
      <c r="K5" s="17"/>
      <c r="L5" s="17"/>
      <c r="M5" t="s">
        <v>116</v>
      </c>
      <c r="N5" s="17"/>
      <c r="O5" s="17"/>
      <c r="P5" s="17"/>
      <c r="Q5" s="17"/>
    </row>
    <row r="6" spans="1:17" ht="12.75" customHeight="1">
      <c r="A6" s="19"/>
      <c r="B6" s="24"/>
      <c r="C6" s="95"/>
      <c r="D6" s="75" t="s">
        <v>110</v>
      </c>
      <c r="E6" s="14"/>
      <c r="F6" s="57" t="s">
        <v>113</v>
      </c>
      <c r="G6" s="58" t="s">
        <v>39</v>
      </c>
      <c r="H6" s="59" t="s">
        <v>40</v>
      </c>
      <c r="I6" s="65" t="s">
        <v>154</v>
      </c>
      <c r="J6" s="17"/>
      <c r="K6" s="17"/>
      <c r="L6" s="17"/>
      <c r="M6" t="s">
        <v>117</v>
      </c>
      <c r="N6" s="17"/>
      <c r="O6" s="17"/>
      <c r="P6" s="17"/>
      <c r="Q6" s="17"/>
    </row>
    <row r="7" spans="3:17" ht="12.75" customHeight="1">
      <c r="C7" s="96"/>
      <c r="D7" s="13" t="s">
        <v>157</v>
      </c>
      <c r="E7" s="14"/>
      <c r="F7" s="57" t="s">
        <v>114</v>
      </c>
      <c r="G7" s="58" t="s">
        <v>41</v>
      </c>
      <c r="H7" s="59" t="s">
        <v>33</v>
      </c>
      <c r="I7" s="65" t="s">
        <v>155</v>
      </c>
      <c r="J7" s="17"/>
      <c r="K7" s="17"/>
      <c r="L7" s="17"/>
      <c r="M7" t="s">
        <v>118</v>
      </c>
      <c r="N7" s="17"/>
      <c r="O7" s="17"/>
      <c r="P7" s="17"/>
      <c r="Q7" s="17"/>
    </row>
    <row r="8" spans="5:17" ht="12.75" customHeight="1">
      <c r="E8" s="14"/>
      <c r="F8" s="14"/>
      <c r="G8" s="18"/>
      <c r="H8" s="31"/>
      <c r="J8" s="17"/>
      <c r="K8" s="17"/>
      <c r="L8" s="17"/>
      <c r="M8" t="s">
        <v>119</v>
      </c>
      <c r="N8" s="17"/>
      <c r="O8" s="17"/>
      <c r="P8" s="17"/>
      <c r="Q8" s="17"/>
    </row>
    <row r="9" spans="5:13" ht="12.75" customHeight="1">
      <c r="E9" s="14"/>
      <c r="F9" s="14"/>
      <c r="G9" s="18"/>
      <c r="H9" s="31"/>
      <c r="M9" t="s">
        <v>120</v>
      </c>
    </row>
    <row r="10" spans="5:13" ht="12.75" customHeight="1">
      <c r="E10" s="14"/>
      <c r="F10" s="14"/>
      <c r="G10" s="18"/>
      <c r="H10" s="31"/>
      <c r="M10" t="s">
        <v>121</v>
      </c>
    </row>
    <row r="11" spans="5:13" ht="12.75" customHeight="1">
      <c r="E11" s="14"/>
      <c r="F11" s="14" t="s">
        <v>32</v>
      </c>
      <c r="G11" s="19"/>
      <c r="H11" s="31"/>
      <c r="M11" t="s">
        <v>122</v>
      </c>
    </row>
    <row r="12" spans="5:13" ht="13.5" customHeight="1">
      <c r="E12" s="14"/>
      <c r="M12" t="s">
        <v>123</v>
      </c>
    </row>
    <row r="13" ht="12.75" customHeight="1">
      <c r="E13" s="14"/>
    </row>
    <row r="14" spans="5:33" ht="12.75" customHeight="1">
      <c r="E14" s="14"/>
      <c r="F14" s="4"/>
      <c r="S14" s="64">
        <v>1</v>
      </c>
      <c r="T14" s="64">
        <v>2</v>
      </c>
      <c r="U14" s="64">
        <v>3</v>
      </c>
      <c r="V14" s="64">
        <v>4</v>
      </c>
      <c r="W14" s="64">
        <v>5</v>
      </c>
      <c r="X14" s="64">
        <v>6</v>
      </c>
      <c r="Y14" s="64">
        <v>7</v>
      </c>
      <c r="Z14" s="64">
        <v>8</v>
      </c>
      <c r="AA14" s="64">
        <v>9</v>
      </c>
      <c r="AB14" s="64">
        <v>10</v>
      </c>
      <c r="AC14" s="64">
        <v>11</v>
      </c>
      <c r="AD14" s="64">
        <v>12</v>
      </c>
      <c r="AE14" s="64">
        <v>13</v>
      </c>
      <c r="AF14" s="64">
        <v>14</v>
      </c>
      <c r="AG14" s="64">
        <v>15</v>
      </c>
    </row>
    <row r="15" spans="1:33" ht="12.75" customHeight="1">
      <c r="A15" s="25" t="s">
        <v>0</v>
      </c>
      <c r="B15" s="26" t="s">
        <v>1</v>
      </c>
      <c r="C15" s="25" t="s">
        <v>2</v>
      </c>
      <c r="D15" s="3" t="s">
        <v>3</v>
      </c>
      <c r="E15" s="14"/>
      <c r="F15" s="25" t="s">
        <v>104</v>
      </c>
      <c r="G15" s="25" t="s">
        <v>2</v>
      </c>
      <c r="H15" s="3" t="s">
        <v>7</v>
      </c>
      <c r="I15" s="3" t="s">
        <v>30</v>
      </c>
      <c r="J15" s="53" t="s">
        <v>105</v>
      </c>
      <c r="L15" s="33"/>
      <c r="S15" s="64" t="s">
        <v>10</v>
      </c>
      <c r="T15" s="64" t="s">
        <v>16</v>
      </c>
      <c r="U15" s="64" t="s">
        <v>16</v>
      </c>
      <c r="V15" s="64" t="s">
        <v>12</v>
      </c>
      <c r="W15" s="64" t="s">
        <v>14</v>
      </c>
      <c r="X15" s="64" t="s">
        <v>31</v>
      </c>
      <c r="Y15" s="64" t="s">
        <v>31</v>
      </c>
      <c r="Z15" s="64" t="s">
        <v>79</v>
      </c>
      <c r="AA15" s="64" t="s">
        <v>16</v>
      </c>
      <c r="AB15" s="64" t="s">
        <v>16</v>
      </c>
      <c r="AC15" s="64" t="s">
        <v>16</v>
      </c>
      <c r="AD15" s="64" t="s">
        <v>12</v>
      </c>
      <c r="AE15" s="64" t="s">
        <v>10</v>
      </c>
      <c r="AF15" s="64" t="s">
        <v>71</v>
      </c>
      <c r="AG15" s="64" t="s">
        <v>12</v>
      </c>
    </row>
    <row r="16" spans="1:33" ht="12.75" customHeight="1">
      <c r="A16" s="5">
        <v>1</v>
      </c>
      <c r="B16" s="40"/>
      <c r="C16" s="6"/>
      <c r="D16" s="61"/>
      <c r="E16" s="14"/>
      <c r="F16" s="19">
        <v>1</v>
      </c>
      <c r="G16" s="55" t="s">
        <v>22</v>
      </c>
      <c r="H16" s="15" t="e">
        <f aca="true" t="shared" si="0" ref="H16:H27">J16/I16/$C$5</f>
        <v>#DIV/0!</v>
      </c>
      <c r="I16" s="13">
        <f aca="true" t="shared" si="1" ref="I16:I27">COUNTIF($C$16:$D$150,G16)</f>
        <v>0</v>
      </c>
      <c r="J16" s="54">
        <f aca="true" t="shared" si="2" ref="J16:J27">SUMIF($C$16:$D$146,G16,$D$16:$D$146)</f>
        <v>0</v>
      </c>
      <c r="K16" s="32"/>
      <c r="L16" s="4"/>
      <c r="M16" s="56" t="s">
        <v>5</v>
      </c>
      <c r="N16">
        <f>IF(M16=M15,0,1)</f>
        <v>1</v>
      </c>
      <c r="O16" t="str">
        <f>IF(N16=1,M16,)</f>
        <v>AUT</v>
      </c>
      <c r="P16" s="23"/>
      <c r="Q16" s="13">
        <v>0</v>
      </c>
      <c r="S16" s="56">
        <v>887</v>
      </c>
      <c r="T16" s="56">
        <v>928</v>
      </c>
      <c r="U16" s="56">
        <v>902</v>
      </c>
      <c r="V16" s="56">
        <v>898</v>
      </c>
      <c r="W16" s="56">
        <v>536</v>
      </c>
      <c r="X16" s="56">
        <v>444</v>
      </c>
      <c r="Y16" s="56">
        <v>1000</v>
      </c>
      <c r="Z16" s="56">
        <v>953</v>
      </c>
      <c r="AA16" s="56">
        <v>731</v>
      </c>
      <c r="AB16" s="56">
        <v>829</v>
      </c>
      <c r="AC16" s="56">
        <v>333</v>
      </c>
      <c r="AD16" s="56">
        <v>938</v>
      </c>
      <c r="AE16" s="56">
        <v>798</v>
      </c>
      <c r="AF16" s="56">
        <v>333</v>
      </c>
      <c r="AG16" s="56">
        <v>978</v>
      </c>
    </row>
    <row r="17" spans="1:33" ht="12.75" customHeight="1">
      <c r="A17" s="7">
        <v>2</v>
      </c>
      <c r="B17" s="62"/>
      <c r="C17" s="9"/>
      <c r="D17" s="61"/>
      <c r="E17" s="14"/>
      <c r="F17" s="19">
        <v>2</v>
      </c>
      <c r="G17" s="13" t="s">
        <v>5</v>
      </c>
      <c r="H17" s="15" t="e">
        <f t="shared" si="0"/>
        <v>#DIV/0!</v>
      </c>
      <c r="I17" s="13">
        <f t="shared" si="1"/>
        <v>0</v>
      </c>
      <c r="J17" s="54">
        <f t="shared" si="2"/>
        <v>0</v>
      </c>
      <c r="K17" s="32"/>
      <c r="L17" s="4"/>
      <c r="M17" s="56" t="s">
        <v>9</v>
      </c>
      <c r="N17">
        <f aca="true" t="shared" si="3" ref="N17:N42">IF(M17=M16,0,1)</f>
        <v>1</v>
      </c>
      <c r="O17" t="str">
        <f aca="true" t="shared" si="4" ref="O17:O42">IF(N17=1,M17,)</f>
        <v>BEL</v>
      </c>
      <c r="P17" s="4"/>
      <c r="Q17" s="13">
        <v>0</v>
      </c>
      <c r="R17" s="4"/>
      <c r="S17" s="56">
        <v>744</v>
      </c>
      <c r="T17" s="56">
        <v>1000</v>
      </c>
      <c r="U17" s="56">
        <v>1000</v>
      </c>
      <c r="V17" s="56">
        <v>185</v>
      </c>
      <c r="W17" s="56">
        <v>797</v>
      </c>
      <c r="X17" s="56">
        <v>481</v>
      </c>
      <c r="Y17" s="56">
        <v>481</v>
      </c>
      <c r="Z17" s="56">
        <v>430</v>
      </c>
      <c r="AA17" s="56">
        <v>706</v>
      </c>
      <c r="AB17" s="56">
        <v>714</v>
      </c>
      <c r="AC17" s="56">
        <v>973</v>
      </c>
      <c r="AD17" s="56">
        <v>970</v>
      </c>
      <c r="AE17" s="56">
        <v>370</v>
      </c>
      <c r="AF17" s="56">
        <v>947</v>
      </c>
      <c r="AG17" s="56">
        <v>980</v>
      </c>
    </row>
    <row r="18" spans="1:33" ht="12.75" customHeight="1">
      <c r="A18" s="10">
        <v>3</v>
      </c>
      <c r="B18" s="63"/>
      <c r="C18" s="12"/>
      <c r="D18" s="61"/>
      <c r="E18" s="14"/>
      <c r="F18" s="19">
        <v>3</v>
      </c>
      <c r="G18" s="55" t="s">
        <v>9</v>
      </c>
      <c r="H18" s="15" t="e">
        <f t="shared" si="0"/>
        <v>#DIV/0!</v>
      </c>
      <c r="I18" s="13">
        <f t="shared" si="1"/>
        <v>0</v>
      </c>
      <c r="J18" s="54">
        <f t="shared" si="2"/>
        <v>0</v>
      </c>
      <c r="K18" s="32"/>
      <c r="L18" s="4"/>
      <c r="M18" s="56" t="s">
        <v>18</v>
      </c>
      <c r="N18">
        <f t="shared" si="3"/>
        <v>1</v>
      </c>
      <c r="O18" t="str">
        <f t="shared" si="4"/>
        <v>CZE</v>
      </c>
      <c r="P18" s="4"/>
      <c r="Q18" s="13">
        <v>0</v>
      </c>
      <c r="S18" s="56">
        <v>908</v>
      </c>
      <c r="T18" s="56">
        <v>971</v>
      </c>
      <c r="U18" s="56">
        <v>519</v>
      </c>
      <c r="V18" s="56">
        <v>1000</v>
      </c>
      <c r="W18" s="56">
        <v>632</v>
      </c>
      <c r="X18" s="56">
        <v>865</v>
      </c>
      <c r="Y18" s="56">
        <v>572</v>
      </c>
      <c r="Z18" s="56">
        <v>810</v>
      </c>
      <c r="AA18" s="56">
        <v>333</v>
      </c>
      <c r="AB18" s="56">
        <v>828</v>
      </c>
      <c r="AC18" s="56">
        <v>1000</v>
      </c>
      <c r="AD18" s="56">
        <v>657</v>
      </c>
      <c r="AE18" s="56">
        <v>903</v>
      </c>
      <c r="AF18" s="56">
        <v>370</v>
      </c>
      <c r="AG18" s="56">
        <v>333</v>
      </c>
    </row>
    <row r="19" spans="1:33" ht="12.75" customHeight="1">
      <c r="A19" s="67">
        <v>4</v>
      </c>
      <c r="B19" s="60"/>
      <c r="C19" s="56"/>
      <c r="D19" s="61"/>
      <c r="E19" s="14"/>
      <c r="F19" s="19">
        <v>4</v>
      </c>
      <c r="G19" s="13" t="s">
        <v>11</v>
      </c>
      <c r="H19" s="15" t="e">
        <f t="shared" si="0"/>
        <v>#DIV/0!</v>
      </c>
      <c r="I19" s="13">
        <f t="shared" si="1"/>
        <v>0</v>
      </c>
      <c r="J19" s="54">
        <f t="shared" si="2"/>
        <v>0</v>
      </c>
      <c r="K19" s="32"/>
      <c r="L19" s="4"/>
      <c r="M19" s="56" t="s">
        <v>6</v>
      </c>
      <c r="N19">
        <f t="shared" si="3"/>
        <v>1</v>
      </c>
      <c r="O19" t="str">
        <f t="shared" si="4"/>
        <v>GBR</v>
      </c>
      <c r="P19" s="23"/>
      <c r="Q19" s="13">
        <v>0</v>
      </c>
      <c r="S19" s="56">
        <v>370</v>
      </c>
      <c r="T19" s="56">
        <v>370</v>
      </c>
      <c r="U19" s="56">
        <v>604</v>
      </c>
      <c r="V19" s="56">
        <v>259</v>
      </c>
      <c r="W19" s="56">
        <v>583</v>
      </c>
      <c r="X19" s="56">
        <v>994</v>
      </c>
      <c r="Y19" s="56">
        <v>917</v>
      </c>
      <c r="Z19" s="56">
        <v>722</v>
      </c>
      <c r="AA19" s="56">
        <v>869</v>
      </c>
      <c r="AB19" s="56">
        <v>567</v>
      </c>
      <c r="AC19" s="56">
        <v>988</v>
      </c>
      <c r="AD19" s="56">
        <v>962</v>
      </c>
      <c r="AE19" s="56">
        <v>922</v>
      </c>
      <c r="AF19" s="56">
        <v>660</v>
      </c>
      <c r="AG19" s="56">
        <v>884</v>
      </c>
    </row>
    <row r="20" spans="1:33" ht="12.75" customHeight="1">
      <c r="A20" s="67">
        <v>5</v>
      </c>
      <c r="B20" s="60"/>
      <c r="C20" s="56"/>
      <c r="D20" s="61"/>
      <c r="E20" s="14"/>
      <c r="F20" s="19">
        <v>5</v>
      </c>
      <c r="G20" s="13" t="s">
        <v>28</v>
      </c>
      <c r="H20" s="15" t="e">
        <f t="shared" si="0"/>
        <v>#DIV/0!</v>
      </c>
      <c r="I20" s="13">
        <f t="shared" si="1"/>
        <v>0</v>
      </c>
      <c r="J20" s="54">
        <f t="shared" si="2"/>
        <v>0</v>
      </c>
      <c r="K20" s="32"/>
      <c r="L20" s="4"/>
      <c r="M20" s="56" t="s">
        <v>6</v>
      </c>
      <c r="N20">
        <f t="shared" si="3"/>
        <v>0</v>
      </c>
      <c r="O20">
        <f t="shared" si="4"/>
        <v>0</v>
      </c>
      <c r="P20" s="4"/>
      <c r="Q20" s="13">
        <v>0</v>
      </c>
      <c r="R20" s="4"/>
      <c r="S20" s="56">
        <v>333</v>
      </c>
      <c r="T20" s="56">
        <v>296</v>
      </c>
      <c r="U20" s="56">
        <v>898</v>
      </c>
      <c r="V20" s="56">
        <v>998</v>
      </c>
      <c r="W20" s="56">
        <v>913</v>
      </c>
      <c r="X20" s="56">
        <v>1000</v>
      </c>
      <c r="Y20" s="56">
        <v>333</v>
      </c>
      <c r="Z20" s="56">
        <v>963</v>
      </c>
      <c r="AA20" s="56">
        <v>481</v>
      </c>
      <c r="AB20" s="56">
        <v>222</v>
      </c>
      <c r="AC20" s="56">
        <v>890</v>
      </c>
      <c r="AD20" s="56">
        <v>910</v>
      </c>
      <c r="AE20" s="56">
        <v>333</v>
      </c>
      <c r="AF20" s="56">
        <v>859</v>
      </c>
      <c r="AG20" s="56">
        <v>975</v>
      </c>
    </row>
    <row r="21" spans="1:33" ht="12.75" customHeight="1">
      <c r="A21" s="67">
        <v>6</v>
      </c>
      <c r="B21" s="60"/>
      <c r="C21" s="56"/>
      <c r="D21" s="61"/>
      <c r="E21" s="14"/>
      <c r="F21" s="19">
        <v>6</v>
      </c>
      <c r="G21" s="13" t="s">
        <v>6</v>
      </c>
      <c r="H21" s="15" t="e">
        <f t="shared" si="0"/>
        <v>#DIV/0!</v>
      </c>
      <c r="I21" s="13">
        <f t="shared" si="1"/>
        <v>0</v>
      </c>
      <c r="J21" s="54">
        <f t="shared" si="2"/>
        <v>0</v>
      </c>
      <c r="K21" s="32"/>
      <c r="L21" s="4"/>
      <c r="M21" s="56" t="s">
        <v>8</v>
      </c>
      <c r="N21">
        <f t="shared" si="3"/>
        <v>1</v>
      </c>
      <c r="O21" t="str">
        <f t="shared" si="4"/>
        <v>GER</v>
      </c>
      <c r="P21" s="23"/>
      <c r="Q21" s="13">
        <v>0</v>
      </c>
      <c r="S21" s="56">
        <v>997</v>
      </c>
      <c r="T21" s="56">
        <v>977</v>
      </c>
      <c r="U21" s="56">
        <v>956</v>
      </c>
      <c r="V21" s="56">
        <v>981</v>
      </c>
      <c r="W21" s="56">
        <v>688</v>
      </c>
      <c r="X21" s="56">
        <v>519</v>
      </c>
      <c r="Y21" s="56">
        <v>675</v>
      </c>
      <c r="Z21" s="56">
        <v>826</v>
      </c>
      <c r="AA21" s="56">
        <v>259</v>
      </c>
      <c r="AB21" s="56">
        <v>296</v>
      </c>
      <c r="AC21" s="56">
        <v>566</v>
      </c>
      <c r="AD21" s="56">
        <v>1000</v>
      </c>
      <c r="AE21" s="56">
        <v>1000</v>
      </c>
      <c r="AF21" s="56">
        <v>185</v>
      </c>
      <c r="AG21" s="56">
        <v>74</v>
      </c>
    </row>
    <row r="22" spans="1:33" ht="12.75" customHeight="1">
      <c r="A22" s="67">
        <v>7</v>
      </c>
      <c r="B22" s="60"/>
      <c r="C22" s="56"/>
      <c r="D22" s="61"/>
      <c r="E22" s="14"/>
      <c r="F22" s="19">
        <v>7</v>
      </c>
      <c r="G22" s="13" t="s">
        <v>8</v>
      </c>
      <c r="H22" s="15" t="e">
        <f t="shared" si="0"/>
        <v>#DIV/0!</v>
      </c>
      <c r="I22" s="13">
        <f t="shared" si="1"/>
        <v>0</v>
      </c>
      <c r="J22" s="54">
        <f t="shared" si="2"/>
        <v>0</v>
      </c>
      <c r="K22" s="32"/>
      <c r="L22" s="4"/>
      <c r="M22" s="56" t="s">
        <v>8</v>
      </c>
      <c r="N22">
        <f t="shared" si="3"/>
        <v>0</v>
      </c>
      <c r="O22">
        <f t="shared" si="4"/>
        <v>0</v>
      </c>
      <c r="P22" s="23"/>
      <c r="Q22" s="13">
        <v>0</v>
      </c>
      <c r="S22" s="56">
        <v>1000</v>
      </c>
      <c r="T22" s="56">
        <v>936</v>
      </c>
      <c r="U22" s="56">
        <v>986</v>
      </c>
      <c r="V22" s="56">
        <v>222</v>
      </c>
      <c r="W22" s="56">
        <v>519</v>
      </c>
      <c r="X22" s="56">
        <v>692</v>
      </c>
      <c r="Y22" s="56">
        <v>222</v>
      </c>
      <c r="Z22" s="56">
        <v>430</v>
      </c>
      <c r="AA22" s="56">
        <v>296</v>
      </c>
      <c r="AB22" s="56">
        <v>911</v>
      </c>
      <c r="AC22" s="56">
        <v>863</v>
      </c>
      <c r="AD22" s="56">
        <v>707</v>
      </c>
      <c r="AE22" s="56">
        <v>185</v>
      </c>
      <c r="AF22" s="56">
        <v>812</v>
      </c>
      <c r="AG22" s="56">
        <v>1000</v>
      </c>
    </row>
    <row r="23" spans="1:33" ht="12.75" customHeight="1">
      <c r="A23" s="67">
        <v>8</v>
      </c>
      <c r="B23" s="60"/>
      <c r="C23" s="56"/>
      <c r="D23" s="61"/>
      <c r="E23" s="14"/>
      <c r="F23" s="19">
        <v>8</v>
      </c>
      <c r="G23" s="13" t="s">
        <v>24</v>
      </c>
      <c r="H23" s="15" t="e">
        <f t="shared" si="0"/>
        <v>#DIV/0!</v>
      </c>
      <c r="I23" s="13">
        <f t="shared" si="1"/>
        <v>0</v>
      </c>
      <c r="J23" s="54">
        <f t="shared" si="2"/>
        <v>0</v>
      </c>
      <c r="K23" s="32"/>
      <c r="L23" s="4"/>
      <c r="M23" s="56" t="s">
        <v>28</v>
      </c>
      <c r="N23">
        <f t="shared" si="3"/>
        <v>1</v>
      </c>
      <c r="O23" t="str">
        <f t="shared" si="4"/>
        <v>LAT</v>
      </c>
      <c r="P23" s="4"/>
      <c r="Q23" s="13">
        <v>0</v>
      </c>
      <c r="S23" s="56">
        <v>519</v>
      </c>
      <c r="T23" s="56">
        <v>635</v>
      </c>
      <c r="U23" s="56">
        <v>816</v>
      </c>
      <c r="V23" s="56">
        <v>604</v>
      </c>
      <c r="W23" s="56">
        <v>521</v>
      </c>
      <c r="X23" s="56">
        <v>739</v>
      </c>
      <c r="Y23" s="56">
        <v>946</v>
      </c>
      <c r="Z23" s="56">
        <v>430</v>
      </c>
      <c r="AA23" s="56">
        <v>444</v>
      </c>
      <c r="AB23" s="56">
        <v>148</v>
      </c>
      <c r="AC23" s="56">
        <v>585</v>
      </c>
      <c r="AD23" s="56">
        <v>976</v>
      </c>
      <c r="AE23" s="56">
        <v>840</v>
      </c>
      <c r="AF23" s="56">
        <v>444</v>
      </c>
      <c r="AG23" s="56">
        <v>867</v>
      </c>
    </row>
    <row r="24" spans="1:33" ht="12.75" customHeight="1">
      <c r="A24" s="67">
        <v>9</v>
      </c>
      <c r="C24" s="56"/>
      <c r="D24" s="61"/>
      <c r="E24" s="14"/>
      <c r="F24" s="19">
        <v>9</v>
      </c>
      <c r="G24" s="55" t="s">
        <v>27</v>
      </c>
      <c r="H24" s="15" t="e">
        <f t="shared" si="0"/>
        <v>#DIV/0!</v>
      </c>
      <c r="I24" s="13">
        <f t="shared" si="1"/>
        <v>0</v>
      </c>
      <c r="J24" s="54">
        <f t="shared" si="2"/>
        <v>0</v>
      </c>
      <c r="K24" s="32"/>
      <c r="L24" s="4"/>
      <c r="M24" s="56" t="s">
        <v>28</v>
      </c>
      <c r="N24">
        <f t="shared" si="3"/>
        <v>0</v>
      </c>
      <c r="O24">
        <f t="shared" si="4"/>
        <v>0</v>
      </c>
      <c r="P24" s="23"/>
      <c r="Q24" s="13">
        <v>0</v>
      </c>
      <c r="S24" s="56">
        <v>995</v>
      </c>
      <c r="T24" s="56">
        <v>407</v>
      </c>
      <c r="U24" s="56">
        <v>333</v>
      </c>
      <c r="V24" s="56">
        <v>595</v>
      </c>
      <c r="W24" s="56">
        <v>684</v>
      </c>
      <c r="X24" s="56">
        <v>983</v>
      </c>
      <c r="Y24" s="56">
        <v>259</v>
      </c>
      <c r="Z24" s="56">
        <v>430</v>
      </c>
      <c r="AA24" s="56">
        <v>596</v>
      </c>
      <c r="AB24" s="56">
        <v>874</v>
      </c>
      <c r="AC24" s="56">
        <v>259</v>
      </c>
      <c r="AD24" s="56">
        <v>259</v>
      </c>
      <c r="AE24" s="56">
        <v>926</v>
      </c>
      <c r="AF24" s="56">
        <v>741</v>
      </c>
      <c r="AG24" s="56">
        <v>998</v>
      </c>
    </row>
    <row r="25" spans="1:33" ht="12.75" customHeight="1">
      <c r="A25" s="67">
        <v>10</v>
      </c>
      <c r="B25" s="60"/>
      <c r="C25" s="56"/>
      <c r="D25" s="61"/>
      <c r="E25" s="14"/>
      <c r="F25" s="19">
        <v>10</v>
      </c>
      <c r="G25" s="55" t="s">
        <v>25</v>
      </c>
      <c r="H25" s="15" t="e">
        <f t="shared" si="0"/>
        <v>#DIV/0!</v>
      </c>
      <c r="I25" s="13">
        <f t="shared" si="1"/>
        <v>0</v>
      </c>
      <c r="J25" s="54">
        <f t="shared" si="2"/>
        <v>0</v>
      </c>
      <c r="K25" s="32"/>
      <c r="L25" s="4"/>
      <c r="M25" s="56" t="s">
        <v>24</v>
      </c>
      <c r="N25">
        <f t="shared" si="3"/>
        <v>1</v>
      </c>
      <c r="O25" t="str">
        <f t="shared" si="4"/>
        <v>LTU</v>
      </c>
      <c r="P25" s="23"/>
      <c r="Q25" s="13">
        <v>0</v>
      </c>
      <c r="S25" s="56">
        <v>481</v>
      </c>
      <c r="T25" s="56">
        <v>702</v>
      </c>
      <c r="U25" s="56">
        <v>444</v>
      </c>
      <c r="V25" s="56">
        <v>296</v>
      </c>
      <c r="W25" s="56">
        <v>259</v>
      </c>
      <c r="X25" s="56">
        <v>960</v>
      </c>
      <c r="Y25" s="56">
        <v>962</v>
      </c>
      <c r="Z25" s="56">
        <v>430</v>
      </c>
      <c r="AA25" s="56">
        <v>1000</v>
      </c>
      <c r="AB25" s="56">
        <v>747</v>
      </c>
      <c r="AC25" s="56">
        <v>603</v>
      </c>
      <c r="AD25" s="56">
        <v>407</v>
      </c>
      <c r="AE25" s="56">
        <v>793</v>
      </c>
      <c r="AF25" s="56">
        <v>222</v>
      </c>
      <c r="AG25" s="56">
        <v>985</v>
      </c>
    </row>
    <row r="26" spans="1:33" ht="12.75" customHeight="1">
      <c r="A26" s="67">
        <v>11</v>
      </c>
      <c r="B26" s="60"/>
      <c r="C26" s="56"/>
      <c r="D26" s="61"/>
      <c r="E26" s="14"/>
      <c r="F26" s="19">
        <v>11</v>
      </c>
      <c r="G26" s="13" t="s">
        <v>126</v>
      </c>
      <c r="H26" s="15" t="e">
        <f t="shared" si="0"/>
        <v>#DIV/0!</v>
      </c>
      <c r="I26" s="13">
        <f t="shared" si="1"/>
        <v>0</v>
      </c>
      <c r="J26" s="54">
        <f t="shared" si="2"/>
        <v>0</v>
      </c>
      <c r="K26" s="32"/>
      <c r="L26" s="4"/>
      <c r="M26" s="56" t="s">
        <v>24</v>
      </c>
      <c r="N26">
        <f t="shared" si="3"/>
        <v>0</v>
      </c>
      <c r="O26">
        <f t="shared" si="4"/>
        <v>0</v>
      </c>
      <c r="P26" s="23"/>
      <c r="Q26" s="13">
        <v>0</v>
      </c>
      <c r="S26" s="56">
        <v>989</v>
      </c>
      <c r="T26" s="56">
        <v>719</v>
      </c>
      <c r="U26" s="56">
        <v>259</v>
      </c>
      <c r="V26" s="56">
        <v>974</v>
      </c>
      <c r="W26" s="56">
        <v>444</v>
      </c>
      <c r="X26" s="56">
        <v>259</v>
      </c>
      <c r="Y26" s="56">
        <v>999</v>
      </c>
      <c r="Z26" s="56">
        <v>630</v>
      </c>
      <c r="AA26" s="56">
        <v>854</v>
      </c>
      <c r="AB26" s="56">
        <v>914</v>
      </c>
      <c r="AC26" s="56">
        <v>74</v>
      </c>
      <c r="AD26" s="56">
        <v>222</v>
      </c>
      <c r="AE26" s="56">
        <v>792</v>
      </c>
      <c r="AF26" s="56">
        <v>74</v>
      </c>
      <c r="AG26" s="56">
        <v>778</v>
      </c>
    </row>
    <row r="27" spans="1:33" ht="12.75" customHeight="1">
      <c r="A27" s="67">
        <v>12</v>
      </c>
      <c r="B27" s="60"/>
      <c r="C27" s="56"/>
      <c r="D27" s="61"/>
      <c r="E27" s="14"/>
      <c r="F27" s="19">
        <v>12</v>
      </c>
      <c r="G27" s="13" t="s">
        <v>18</v>
      </c>
      <c r="H27" s="15" t="e">
        <f t="shared" si="0"/>
        <v>#DIV/0!</v>
      </c>
      <c r="I27" s="13">
        <f t="shared" si="1"/>
        <v>0</v>
      </c>
      <c r="J27" s="54">
        <f t="shared" si="2"/>
        <v>0</v>
      </c>
      <c r="K27" s="32"/>
      <c r="L27" s="4"/>
      <c r="M27" s="56" t="s">
        <v>24</v>
      </c>
      <c r="N27">
        <f t="shared" si="3"/>
        <v>0</v>
      </c>
      <c r="O27">
        <f t="shared" si="4"/>
        <v>0</v>
      </c>
      <c r="P27" s="23"/>
      <c r="Q27" s="13">
        <v>0</v>
      </c>
      <c r="S27" s="56">
        <v>1000</v>
      </c>
      <c r="T27" s="56">
        <v>22</v>
      </c>
      <c r="U27" s="56">
        <v>148</v>
      </c>
      <c r="V27" s="56">
        <v>908</v>
      </c>
      <c r="W27" s="56">
        <v>481</v>
      </c>
      <c r="X27" s="56">
        <v>407</v>
      </c>
      <c r="Y27" s="56">
        <v>407</v>
      </c>
      <c r="Z27" s="56">
        <v>648</v>
      </c>
      <c r="AA27" s="56">
        <v>891</v>
      </c>
      <c r="AB27" s="56">
        <v>111</v>
      </c>
      <c r="AC27" s="56">
        <v>977</v>
      </c>
      <c r="AD27" s="56">
        <v>793</v>
      </c>
      <c r="AE27" s="56">
        <v>826</v>
      </c>
      <c r="AF27" s="56">
        <v>558</v>
      </c>
      <c r="AG27" s="56">
        <v>788</v>
      </c>
    </row>
    <row r="28" spans="1:33" ht="12.75" customHeight="1">
      <c r="A28" s="67">
        <v>13</v>
      </c>
      <c r="C28" s="56"/>
      <c r="D28" s="61"/>
      <c r="E28" s="14"/>
      <c r="F28" s="19"/>
      <c r="H28" s="15"/>
      <c r="I28" s="13"/>
      <c r="J28" s="54"/>
      <c r="K28" s="32"/>
      <c r="L28" s="4"/>
      <c r="M28" s="56" t="s">
        <v>24</v>
      </c>
      <c r="N28">
        <f t="shared" si="3"/>
        <v>0</v>
      </c>
      <c r="O28">
        <f t="shared" si="4"/>
        <v>0</v>
      </c>
      <c r="P28" s="23"/>
      <c r="Q28" s="13">
        <v>0</v>
      </c>
      <c r="S28" s="56">
        <v>407</v>
      </c>
      <c r="T28" s="56">
        <v>835</v>
      </c>
      <c r="U28" s="56">
        <v>904</v>
      </c>
      <c r="V28" s="56">
        <v>148</v>
      </c>
      <c r="W28" s="56">
        <v>771</v>
      </c>
      <c r="X28" s="56">
        <v>333</v>
      </c>
      <c r="Y28" s="56">
        <v>961</v>
      </c>
      <c r="Z28" s="56">
        <v>798</v>
      </c>
      <c r="AA28" s="56">
        <v>843</v>
      </c>
      <c r="AB28" s="56">
        <v>333</v>
      </c>
      <c r="AC28" s="56">
        <v>983</v>
      </c>
      <c r="AD28" s="56">
        <v>333</v>
      </c>
      <c r="AE28" s="56">
        <v>148</v>
      </c>
      <c r="AF28" s="56">
        <v>407</v>
      </c>
      <c r="AG28" s="56">
        <v>481</v>
      </c>
    </row>
    <row r="29" spans="1:33" ht="12.75" customHeight="1">
      <c r="A29" s="67">
        <v>14</v>
      </c>
      <c r="B29" s="60"/>
      <c r="C29" s="56"/>
      <c r="D29" s="61"/>
      <c r="E29" s="14"/>
      <c r="F29" s="19"/>
      <c r="H29" s="15"/>
      <c r="I29" s="13"/>
      <c r="J29" s="54"/>
      <c r="K29" s="32"/>
      <c r="L29" s="4"/>
      <c r="M29" s="56" t="s">
        <v>24</v>
      </c>
      <c r="N29">
        <f t="shared" si="3"/>
        <v>0</v>
      </c>
      <c r="O29">
        <f t="shared" si="4"/>
        <v>0</v>
      </c>
      <c r="P29" s="23"/>
      <c r="Q29" s="55">
        <v>0</v>
      </c>
      <c r="S29" s="56">
        <v>148</v>
      </c>
      <c r="T29" s="56">
        <v>548</v>
      </c>
      <c r="U29" s="56">
        <v>407</v>
      </c>
      <c r="V29" s="56">
        <v>948</v>
      </c>
      <c r="W29" s="56">
        <v>1000</v>
      </c>
      <c r="X29" s="56">
        <v>148</v>
      </c>
      <c r="Y29" s="56">
        <v>579</v>
      </c>
      <c r="Z29" s="56">
        <v>1000</v>
      </c>
      <c r="AA29" s="56">
        <v>519</v>
      </c>
      <c r="AB29" s="56">
        <v>370</v>
      </c>
      <c r="AC29" s="56">
        <v>838</v>
      </c>
      <c r="AD29" s="56">
        <v>532</v>
      </c>
      <c r="AE29" s="56">
        <v>444</v>
      </c>
      <c r="AF29" s="56">
        <v>519</v>
      </c>
      <c r="AG29" s="56">
        <v>259</v>
      </c>
    </row>
    <row r="30" spans="1:33" ht="12.75" customHeight="1">
      <c r="A30" s="67">
        <v>15</v>
      </c>
      <c r="C30" s="56"/>
      <c r="D30" s="61"/>
      <c r="E30" s="14"/>
      <c r="F30" s="19"/>
      <c r="H30" s="15"/>
      <c r="I30" s="13"/>
      <c r="J30" s="54"/>
      <c r="K30" s="32"/>
      <c r="L30" s="4"/>
      <c r="M30" s="56" t="s">
        <v>24</v>
      </c>
      <c r="N30">
        <f t="shared" si="3"/>
        <v>0</v>
      </c>
      <c r="O30">
        <f t="shared" si="4"/>
        <v>0</v>
      </c>
      <c r="P30" s="23"/>
      <c r="Q30" s="55">
        <v>0</v>
      </c>
      <c r="S30" s="56">
        <v>671</v>
      </c>
      <c r="T30" s="56">
        <v>684</v>
      </c>
      <c r="U30" s="56">
        <v>931</v>
      </c>
      <c r="V30" s="56">
        <v>407</v>
      </c>
      <c r="W30" s="56">
        <v>370</v>
      </c>
      <c r="X30" s="56">
        <v>930</v>
      </c>
      <c r="Y30" s="56">
        <v>37</v>
      </c>
      <c r="Z30" s="56">
        <v>430</v>
      </c>
      <c r="AA30" s="56">
        <v>926</v>
      </c>
      <c r="AB30" s="56">
        <v>444</v>
      </c>
      <c r="AC30" s="56">
        <v>370</v>
      </c>
      <c r="AD30" s="56">
        <v>680</v>
      </c>
      <c r="AE30" s="56">
        <v>296</v>
      </c>
      <c r="AF30" s="56">
        <v>555</v>
      </c>
      <c r="AG30" s="56">
        <v>148</v>
      </c>
    </row>
    <row r="31" spans="1:33" ht="12.75" customHeight="1">
      <c r="A31" s="67">
        <v>16</v>
      </c>
      <c r="B31" s="60"/>
      <c r="C31" s="56"/>
      <c r="D31" s="61"/>
      <c r="E31" s="14"/>
      <c r="F31" s="19"/>
      <c r="H31" s="15"/>
      <c r="I31" s="13"/>
      <c r="J31" s="54"/>
      <c r="K31" s="32"/>
      <c r="L31" s="4"/>
      <c r="M31" s="56" t="s">
        <v>24</v>
      </c>
      <c r="N31">
        <f t="shared" si="3"/>
        <v>0</v>
      </c>
      <c r="O31">
        <f t="shared" si="4"/>
        <v>0</v>
      </c>
      <c r="P31" s="23"/>
      <c r="Q31" s="13" t="s">
        <v>5</v>
      </c>
      <c r="S31" s="56">
        <v>444</v>
      </c>
      <c r="T31" s="56">
        <v>259</v>
      </c>
      <c r="U31" s="56">
        <v>965</v>
      </c>
      <c r="V31" s="56">
        <v>333</v>
      </c>
      <c r="W31" s="56">
        <v>296</v>
      </c>
      <c r="X31" s="56">
        <v>968</v>
      </c>
      <c r="Y31" s="56">
        <v>370</v>
      </c>
      <c r="Z31" s="56">
        <v>430</v>
      </c>
      <c r="AA31" s="56">
        <v>389</v>
      </c>
      <c r="AB31" s="56">
        <v>1000</v>
      </c>
      <c r="AC31" s="56">
        <v>296</v>
      </c>
      <c r="AD31" s="56">
        <v>167</v>
      </c>
      <c r="AE31" s="56">
        <v>519</v>
      </c>
      <c r="AF31" s="56">
        <v>533</v>
      </c>
      <c r="AG31" s="56">
        <v>519</v>
      </c>
    </row>
    <row r="32" spans="1:33" ht="12.75" customHeight="1">
      <c r="A32" s="67">
        <v>17</v>
      </c>
      <c r="B32" s="60"/>
      <c r="C32" s="56"/>
      <c r="D32" s="61"/>
      <c r="E32" s="14"/>
      <c r="F32" s="19"/>
      <c r="H32" s="15"/>
      <c r="I32" s="13"/>
      <c r="J32" s="54"/>
      <c r="K32" s="32"/>
      <c r="L32" s="4"/>
      <c r="M32" s="56" t="s">
        <v>24</v>
      </c>
      <c r="N32">
        <f t="shared" si="3"/>
        <v>0</v>
      </c>
      <c r="O32">
        <f t="shared" si="4"/>
        <v>0</v>
      </c>
      <c r="P32" s="23"/>
      <c r="Q32" s="55" t="s">
        <v>9</v>
      </c>
      <c r="S32" s="56">
        <v>148</v>
      </c>
      <c r="T32" s="56">
        <v>74</v>
      </c>
      <c r="U32" s="56">
        <v>185</v>
      </c>
      <c r="V32" s="56">
        <v>111</v>
      </c>
      <c r="W32" s="56">
        <v>333</v>
      </c>
      <c r="X32" s="56">
        <v>833</v>
      </c>
      <c r="Y32" s="56">
        <v>814</v>
      </c>
      <c r="Z32" s="56">
        <v>991</v>
      </c>
      <c r="AA32" s="56">
        <v>185</v>
      </c>
      <c r="AB32" s="56">
        <v>185</v>
      </c>
      <c r="AC32" s="56">
        <v>519</v>
      </c>
      <c r="AD32" s="56">
        <v>296</v>
      </c>
      <c r="AE32" s="56">
        <v>933</v>
      </c>
      <c r="AF32" s="56">
        <v>666</v>
      </c>
      <c r="AG32" s="56">
        <v>980</v>
      </c>
    </row>
    <row r="33" spans="1:33" ht="12.75" customHeight="1">
      <c r="A33" s="67">
        <v>18</v>
      </c>
      <c r="B33" s="60"/>
      <c r="C33" s="56"/>
      <c r="D33" s="61"/>
      <c r="E33" s="14"/>
      <c r="F33" s="19"/>
      <c r="H33" s="15"/>
      <c r="I33" s="13"/>
      <c r="J33" s="54"/>
      <c r="K33" s="32"/>
      <c r="L33" s="4"/>
      <c r="M33" s="56" t="s">
        <v>11</v>
      </c>
      <c r="N33">
        <f t="shared" si="3"/>
        <v>1</v>
      </c>
      <c r="O33" t="str">
        <f t="shared" si="4"/>
        <v>POL</v>
      </c>
      <c r="P33" s="23"/>
      <c r="Q33" s="13" t="s">
        <v>18</v>
      </c>
      <c r="S33" s="56">
        <v>148</v>
      </c>
      <c r="T33" s="56">
        <v>739</v>
      </c>
      <c r="U33" s="56">
        <v>971</v>
      </c>
      <c r="V33" s="56">
        <v>481</v>
      </c>
      <c r="W33" s="56">
        <v>111</v>
      </c>
      <c r="X33" s="56">
        <v>74</v>
      </c>
      <c r="Y33" s="56">
        <v>735</v>
      </c>
      <c r="Z33" s="56">
        <v>648</v>
      </c>
      <c r="AA33" s="56">
        <v>823</v>
      </c>
      <c r="AB33" s="56">
        <v>839</v>
      </c>
      <c r="AC33" s="56">
        <v>37</v>
      </c>
      <c r="AD33" s="56">
        <v>370</v>
      </c>
      <c r="AE33" s="56">
        <v>962</v>
      </c>
      <c r="AF33" s="56">
        <v>148</v>
      </c>
      <c r="AG33" s="56">
        <v>111</v>
      </c>
    </row>
    <row r="34" spans="1:33" ht="12.75" customHeight="1">
      <c r="A34" s="67">
        <v>19</v>
      </c>
      <c r="B34" s="60"/>
      <c r="C34" s="56"/>
      <c r="D34" s="61"/>
      <c r="E34" s="14"/>
      <c r="F34" s="19"/>
      <c r="H34" s="15"/>
      <c r="I34" s="13"/>
      <c r="J34" s="54"/>
      <c r="K34" s="32"/>
      <c r="L34" s="4"/>
      <c r="M34" s="56" t="s">
        <v>11</v>
      </c>
      <c r="N34">
        <f t="shared" si="3"/>
        <v>0</v>
      </c>
      <c r="O34">
        <f t="shared" si="4"/>
        <v>0</v>
      </c>
      <c r="P34" s="23"/>
      <c r="Q34" s="13" t="s">
        <v>6</v>
      </c>
      <c r="S34" s="56">
        <v>148</v>
      </c>
      <c r="T34" s="56">
        <v>444</v>
      </c>
      <c r="U34" s="56">
        <v>370</v>
      </c>
      <c r="V34" s="56">
        <v>928</v>
      </c>
      <c r="W34" s="56">
        <v>782</v>
      </c>
      <c r="X34" s="56">
        <v>111</v>
      </c>
      <c r="Y34" s="56">
        <v>185</v>
      </c>
      <c r="Z34" s="56">
        <v>430</v>
      </c>
      <c r="AA34" s="56">
        <v>911</v>
      </c>
      <c r="AB34" s="56">
        <v>407</v>
      </c>
      <c r="AC34" s="56">
        <v>977</v>
      </c>
      <c r="AD34" s="56">
        <v>481</v>
      </c>
      <c r="AE34" s="56">
        <v>74</v>
      </c>
      <c r="AF34" s="56">
        <v>674</v>
      </c>
      <c r="AG34" s="56">
        <v>222</v>
      </c>
    </row>
    <row r="35" spans="1:33" ht="12.75" customHeight="1">
      <c r="A35" s="67">
        <v>20</v>
      </c>
      <c r="B35" s="60"/>
      <c r="C35" s="56"/>
      <c r="D35" s="61"/>
      <c r="E35" s="14"/>
      <c r="F35" s="19"/>
      <c r="H35" s="15"/>
      <c r="I35" s="13"/>
      <c r="J35" s="54"/>
      <c r="K35" s="32"/>
      <c r="L35" s="4"/>
      <c r="M35" s="56" t="s">
        <v>11</v>
      </c>
      <c r="N35">
        <f t="shared" si="3"/>
        <v>0</v>
      </c>
      <c r="O35">
        <f t="shared" si="4"/>
        <v>0</v>
      </c>
      <c r="P35" s="23"/>
      <c r="Q35" s="13" t="s">
        <v>8</v>
      </c>
      <c r="S35" s="56">
        <v>821</v>
      </c>
      <c r="T35" s="56">
        <v>111</v>
      </c>
      <c r="U35" s="56">
        <v>111</v>
      </c>
      <c r="V35" s="56">
        <v>370</v>
      </c>
      <c r="W35" s="56">
        <v>407</v>
      </c>
      <c r="X35" s="56">
        <v>370</v>
      </c>
      <c r="Y35" s="56">
        <v>982</v>
      </c>
      <c r="Z35" s="56">
        <v>430</v>
      </c>
      <c r="AA35" s="56">
        <v>884</v>
      </c>
      <c r="AB35" s="56">
        <v>481</v>
      </c>
      <c r="AC35" s="56">
        <v>481</v>
      </c>
      <c r="AD35" s="56">
        <v>837</v>
      </c>
      <c r="AE35" s="56">
        <v>259</v>
      </c>
      <c r="AF35" s="56">
        <v>111</v>
      </c>
      <c r="AG35" s="56">
        <v>444</v>
      </c>
    </row>
    <row r="36" spans="1:33" ht="12.75" customHeight="1">
      <c r="A36" s="67">
        <v>21</v>
      </c>
      <c r="B36" s="60"/>
      <c r="C36" s="56"/>
      <c r="D36" s="61"/>
      <c r="E36" s="14"/>
      <c r="F36" s="19"/>
      <c r="H36" s="15"/>
      <c r="I36" s="13"/>
      <c r="J36" s="54"/>
      <c r="K36" s="32"/>
      <c r="L36" s="4"/>
      <c r="M36" s="56" t="s">
        <v>11</v>
      </c>
      <c r="N36">
        <f t="shared" si="3"/>
        <v>0</v>
      </c>
      <c r="O36">
        <f t="shared" si="4"/>
        <v>0</v>
      </c>
      <c r="P36" s="23"/>
      <c r="Q36" s="13" t="s">
        <v>28</v>
      </c>
      <c r="S36" s="56">
        <v>660</v>
      </c>
      <c r="T36" s="56">
        <v>333</v>
      </c>
      <c r="U36" s="56">
        <v>970</v>
      </c>
      <c r="V36" s="56">
        <v>519</v>
      </c>
      <c r="W36" s="56">
        <v>639</v>
      </c>
      <c r="X36" s="56">
        <v>222</v>
      </c>
      <c r="Y36" s="56">
        <v>519</v>
      </c>
      <c r="Z36" s="56">
        <v>430</v>
      </c>
      <c r="AA36" s="56">
        <v>570</v>
      </c>
      <c r="AB36" s="56">
        <v>259</v>
      </c>
      <c r="AC36" s="56">
        <v>185</v>
      </c>
      <c r="AD36" s="56">
        <v>997</v>
      </c>
      <c r="AE36" s="56">
        <v>111</v>
      </c>
      <c r="AF36" s="56">
        <v>481</v>
      </c>
      <c r="AG36" s="56">
        <v>185</v>
      </c>
    </row>
    <row r="37" spans="1:33" ht="12.75" customHeight="1">
      <c r="A37" s="67">
        <v>22</v>
      </c>
      <c r="B37" s="60"/>
      <c r="C37" s="56"/>
      <c r="D37" s="61"/>
      <c r="E37" s="14"/>
      <c r="F37" s="19"/>
      <c r="G37" s="55"/>
      <c r="H37" s="15"/>
      <c r="I37" s="13"/>
      <c r="J37" s="54"/>
      <c r="K37" s="32"/>
      <c r="L37" s="4"/>
      <c r="M37" s="56" t="s">
        <v>126</v>
      </c>
      <c r="N37">
        <f t="shared" si="3"/>
        <v>1</v>
      </c>
      <c r="O37" t="str">
        <f t="shared" si="4"/>
        <v>POR</v>
      </c>
      <c r="P37" s="23"/>
      <c r="Q37" s="13" t="s">
        <v>24</v>
      </c>
      <c r="S37" s="56">
        <v>877</v>
      </c>
      <c r="T37" s="56">
        <v>481</v>
      </c>
      <c r="U37" s="56">
        <v>296</v>
      </c>
      <c r="V37" s="56">
        <v>99</v>
      </c>
      <c r="W37" s="56">
        <v>111</v>
      </c>
      <c r="X37" s="56">
        <v>823</v>
      </c>
      <c r="Y37" s="56">
        <v>148</v>
      </c>
      <c r="Z37" s="56">
        <v>430</v>
      </c>
      <c r="AA37" s="56">
        <v>37</v>
      </c>
      <c r="AB37" s="56">
        <v>37</v>
      </c>
      <c r="AC37" s="56">
        <v>876</v>
      </c>
      <c r="AD37" s="56">
        <v>444</v>
      </c>
      <c r="AE37" s="56">
        <v>660</v>
      </c>
      <c r="AF37" s="56">
        <v>620</v>
      </c>
      <c r="AG37" s="56">
        <v>296</v>
      </c>
    </row>
    <row r="38" spans="1:33" ht="12.75" customHeight="1">
      <c r="A38" s="67">
        <v>23</v>
      </c>
      <c r="B38" s="60"/>
      <c r="C38" s="56"/>
      <c r="D38" s="61"/>
      <c r="E38" s="14"/>
      <c r="F38" s="19"/>
      <c r="H38" s="15"/>
      <c r="I38" s="13"/>
      <c r="J38" s="54"/>
      <c r="M38" s="56" t="s">
        <v>25</v>
      </c>
      <c r="N38">
        <f t="shared" si="3"/>
        <v>1</v>
      </c>
      <c r="O38" t="str">
        <f t="shared" si="4"/>
        <v>RUS</v>
      </c>
      <c r="Q38" s="13" t="s">
        <v>11</v>
      </c>
      <c r="S38" s="56">
        <v>1000</v>
      </c>
      <c r="T38" s="56">
        <v>785</v>
      </c>
      <c r="U38" s="56">
        <v>222</v>
      </c>
      <c r="V38" s="56">
        <v>74</v>
      </c>
      <c r="W38" s="56">
        <v>111</v>
      </c>
      <c r="X38" s="56">
        <v>894</v>
      </c>
      <c r="Y38" s="56">
        <v>74</v>
      </c>
      <c r="Z38" s="56">
        <v>430</v>
      </c>
      <c r="AA38" s="56">
        <v>389</v>
      </c>
      <c r="AB38" s="56">
        <v>519</v>
      </c>
      <c r="AC38" s="56">
        <v>407</v>
      </c>
      <c r="AD38" s="56">
        <v>167</v>
      </c>
      <c r="AE38" s="56">
        <v>407</v>
      </c>
      <c r="AF38" s="56">
        <v>259</v>
      </c>
      <c r="AG38" s="56">
        <v>407</v>
      </c>
    </row>
    <row r="39" spans="1:33" ht="12.75" customHeight="1">
      <c r="A39" s="67">
        <v>24</v>
      </c>
      <c r="B39" s="60"/>
      <c r="C39" s="56"/>
      <c r="D39" s="61"/>
      <c r="E39" s="14"/>
      <c r="F39" s="19"/>
      <c r="H39" s="15"/>
      <c r="I39" s="13"/>
      <c r="J39" s="54"/>
      <c r="K39" s="13"/>
      <c r="L39" s="13"/>
      <c r="M39" s="56" t="s">
        <v>25</v>
      </c>
      <c r="N39">
        <f t="shared" si="3"/>
        <v>0</v>
      </c>
      <c r="O39">
        <f t="shared" si="4"/>
        <v>0</v>
      </c>
      <c r="P39" s="32"/>
      <c r="Q39" s="13" t="s">
        <v>126</v>
      </c>
      <c r="S39" s="56">
        <v>296</v>
      </c>
      <c r="T39" s="56">
        <v>185</v>
      </c>
      <c r="U39" s="56">
        <v>74</v>
      </c>
      <c r="V39" s="56">
        <v>444</v>
      </c>
      <c r="W39" s="56">
        <v>979</v>
      </c>
      <c r="X39" s="56">
        <v>296</v>
      </c>
      <c r="Y39" s="56">
        <v>444</v>
      </c>
      <c r="Z39" s="56">
        <v>430</v>
      </c>
      <c r="AA39" s="56">
        <v>222</v>
      </c>
      <c r="AB39" s="56">
        <v>855</v>
      </c>
      <c r="AC39" s="56">
        <v>148</v>
      </c>
      <c r="AD39" s="56">
        <v>37</v>
      </c>
      <c r="AE39" s="56">
        <v>570</v>
      </c>
      <c r="AF39" s="56">
        <v>296</v>
      </c>
      <c r="AG39" s="56">
        <v>370</v>
      </c>
    </row>
    <row r="40" spans="1:33" ht="12.75" customHeight="1">
      <c r="A40" s="67">
        <v>25</v>
      </c>
      <c r="B40" s="60"/>
      <c r="C40" s="56"/>
      <c r="D40" s="61"/>
      <c r="E40" s="14"/>
      <c r="F40" s="19"/>
      <c r="H40" s="15"/>
      <c r="I40" s="13"/>
      <c r="J40" s="54"/>
      <c r="L40" s="13"/>
      <c r="M40" s="56" t="s">
        <v>25</v>
      </c>
      <c r="N40">
        <f t="shared" si="3"/>
        <v>0</v>
      </c>
      <c r="O40">
        <f t="shared" si="4"/>
        <v>0</v>
      </c>
      <c r="P40" s="32"/>
      <c r="Q40" s="55" t="s">
        <v>25</v>
      </c>
      <c r="S40" s="56">
        <v>148</v>
      </c>
      <c r="T40" s="56">
        <v>519</v>
      </c>
      <c r="U40" s="56">
        <v>968</v>
      </c>
      <c r="V40" s="56">
        <v>37</v>
      </c>
      <c r="W40" s="56">
        <v>111</v>
      </c>
      <c r="X40" s="56">
        <v>37</v>
      </c>
      <c r="Y40" s="56">
        <v>602</v>
      </c>
      <c r="Z40" s="56">
        <v>430</v>
      </c>
      <c r="AA40" s="56">
        <v>148</v>
      </c>
      <c r="AB40" s="56">
        <v>527</v>
      </c>
      <c r="AC40" s="56">
        <v>111</v>
      </c>
      <c r="AD40" s="56">
        <v>519</v>
      </c>
      <c r="AE40" s="56">
        <v>37</v>
      </c>
      <c r="AF40" s="56">
        <v>519</v>
      </c>
      <c r="AG40" s="56">
        <v>825</v>
      </c>
    </row>
    <row r="41" spans="1:33" ht="12.75" customHeight="1">
      <c r="A41" s="67">
        <v>26</v>
      </c>
      <c r="B41" s="60"/>
      <c r="C41" s="56"/>
      <c r="D41" s="61"/>
      <c r="E41" s="14"/>
      <c r="F41" s="19"/>
      <c r="H41" s="15"/>
      <c r="I41" s="13"/>
      <c r="J41" s="54"/>
      <c r="L41" s="32"/>
      <c r="M41" s="56" t="s">
        <v>22</v>
      </c>
      <c r="N41">
        <f t="shared" si="3"/>
        <v>1</v>
      </c>
      <c r="O41" t="str">
        <f t="shared" si="4"/>
        <v>SLO</v>
      </c>
      <c r="P41" s="32"/>
      <c r="Q41" s="55" t="s">
        <v>22</v>
      </c>
      <c r="S41" s="56">
        <v>148</v>
      </c>
      <c r="T41" s="56">
        <v>37</v>
      </c>
      <c r="U41" s="56">
        <v>481</v>
      </c>
      <c r="V41" s="56">
        <v>882</v>
      </c>
      <c r="W41" s="56">
        <v>222</v>
      </c>
      <c r="X41" s="56">
        <v>185</v>
      </c>
      <c r="Y41" s="56">
        <v>111</v>
      </c>
      <c r="Z41" s="56">
        <v>430</v>
      </c>
      <c r="AA41" s="56">
        <v>111</v>
      </c>
      <c r="AB41" s="56">
        <v>74</v>
      </c>
      <c r="AC41" s="56">
        <v>222</v>
      </c>
      <c r="AD41" s="56">
        <v>74</v>
      </c>
      <c r="AE41" s="56">
        <v>481</v>
      </c>
      <c r="AF41" s="56">
        <v>650</v>
      </c>
      <c r="AG41" s="56">
        <v>560</v>
      </c>
    </row>
    <row r="42" spans="1:33" ht="12.75" customHeight="1">
      <c r="A42" s="67">
        <v>27</v>
      </c>
      <c r="B42" s="60"/>
      <c r="C42" s="56"/>
      <c r="D42" s="61"/>
      <c r="E42" s="14"/>
      <c r="F42" s="19"/>
      <c r="H42" s="15"/>
      <c r="I42" s="13"/>
      <c r="J42" s="54"/>
      <c r="L42" s="32"/>
      <c r="M42" s="56" t="s">
        <v>27</v>
      </c>
      <c r="N42">
        <f t="shared" si="3"/>
        <v>1</v>
      </c>
      <c r="O42" t="str">
        <f t="shared" si="4"/>
        <v>UKR</v>
      </c>
      <c r="P42" s="32"/>
      <c r="Q42" s="55" t="s">
        <v>27</v>
      </c>
      <c r="S42" s="56">
        <v>148</v>
      </c>
      <c r="T42" s="56">
        <v>148</v>
      </c>
      <c r="U42" s="56">
        <v>37</v>
      </c>
      <c r="V42" s="56">
        <v>721</v>
      </c>
      <c r="W42" s="56">
        <v>111</v>
      </c>
      <c r="X42" s="56">
        <v>654</v>
      </c>
      <c r="Y42" s="56">
        <v>296</v>
      </c>
      <c r="Z42" s="56">
        <v>430</v>
      </c>
      <c r="AA42" s="56">
        <v>74</v>
      </c>
      <c r="AB42" s="56">
        <v>959</v>
      </c>
      <c r="AC42" s="56">
        <v>444</v>
      </c>
      <c r="AD42" s="56">
        <v>111</v>
      </c>
      <c r="AE42" s="56">
        <v>222</v>
      </c>
      <c r="AF42" s="56">
        <v>37</v>
      </c>
      <c r="AG42" s="56">
        <v>37</v>
      </c>
    </row>
    <row r="43" spans="3:20" ht="12.75" customHeight="1">
      <c r="C43" s="32"/>
      <c r="D43" s="16"/>
      <c r="E43" s="14"/>
      <c r="F43" s="19"/>
      <c r="H43" s="15"/>
      <c r="I43" s="13"/>
      <c r="J43" s="54"/>
      <c r="L43" s="32"/>
      <c r="M43" s="32"/>
      <c r="N43">
        <f>SUM(N16:N42)</f>
        <v>12</v>
      </c>
      <c r="P43" s="32"/>
      <c r="Q43" s="55"/>
      <c r="T43" s="13"/>
    </row>
    <row r="44" spans="3:20" ht="12.75" customHeight="1">
      <c r="C44" s="32"/>
      <c r="D44" s="16"/>
      <c r="E44" s="14"/>
      <c r="F44" s="19"/>
      <c r="H44" s="15"/>
      <c r="I44" s="13"/>
      <c r="J44" s="54"/>
      <c r="L44" s="27"/>
      <c r="M44" s="32"/>
      <c r="P44" s="32"/>
      <c r="Q44" s="55"/>
      <c r="T44" s="13"/>
    </row>
    <row r="45" spans="3:20" ht="12.75" customHeight="1">
      <c r="C45" s="32"/>
      <c r="D45" s="16"/>
      <c r="E45" s="14"/>
      <c r="F45" s="19"/>
      <c r="H45" s="15"/>
      <c r="I45" s="13"/>
      <c r="J45" s="54"/>
      <c r="L45" s="32"/>
      <c r="M45" s="32"/>
      <c r="P45" s="32"/>
      <c r="Q45" s="55"/>
      <c r="T45" s="13"/>
    </row>
    <row r="46" spans="4:20" ht="12.75" customHeight="1">
      <c r="D46" s="16"/>
      <c r="E46" s="14"/>
      <c r="F46" s="19"/>
      <c r="H46" s="15"/>
      <c r="I46" s="13"/>
      <c r="J46" s="54"/>
      <c r="L46" s="32"/>
      <c r="M46" s="13"/>
      <c r="P46" s="32"/>
      <c r="Q46" s="55"/>
      <c r="T46" s="13"/>
    </row>
    <row r="47" spans="3:20" ht="12.75" customHeight="1">
      <c r="C47" s="32"/>
      <c r="D47" s="16"/>
      <c r="E47" s="14"/>
      <c r="L47" s="13"/>
      <c r="M47" s="13"/>
      <c r="P47" s="32"/>
      <c r="Q47" s="55"/>
      <c r="T47" s="13"/>
    </row>
    <row r="48" spans="3:20" ht="12.75" customHeight="1">
      <c r="C48" s="32"/>
      <c r="D48" s="16"/>
      <c r="E48" s="14"/>
      <c r="L48" s="32"/>
      <c r="M48" s="32"/>
      <c r="P48" s="32"/>
      <c r="Q48" s="55"/>
      <c r="T48" s="13"/>
    </row>
    <row r="49" spans="4:20" ht="12.75" customHeight="1">
      <c r="D49" s="16"/>
      <c r="E49" s="14"/>
      <c r="L49" s="32"/>
      <c r="M49" s="32"/>
      <c r="P49" s="32"/>
      <c r="Q49" s="55"/>
      <c r="T49" s="13"/>
    </row>
    <row r="50" spans="2:20" ht="12.75" customHeight="1">
      <c r="B50" s="17"/>
      <c r="C50" s="27"/>
      <c r="D50" s="16"/>
      <c r="E50" s="14"/>
      <c r="L50" s="32"/>
      <c r="M50" s="13"/>
      <c r="P50" s="32"/>
      <c r="Q50" s="55"/>
      <c r="T50" s="13"/>
    </row>
    <row r="51" spans="3:20" ht="12.75" customHeight="1">
      <c r="C51" s="32"/>
      <c r="D51" s="16"/>
      <c r="E51" s="14"/>
      <c r="L51" s="13"/>
      <c r="M51" s="32"/>
      <c r="P51" s="32"/>
      <c r="Q51" s="55"/>
      <c r="T51" s="13"/>
    </row>
    <row r="52" spans="3:20" ht="12.75" customHeight="1">
      <c r="C52" s="32"/>
      <c r="D52" s="16"/>
      <c r="E52" s="14"/>
      <c r="L52" s="32"/>
      <c r="M52" s="32"/>
      <c r="P52" s="32"/>
      <c r="Q52" s="55"/>
      <c r="T52" s="13"/>
    </row>
    <row r="53" spans="3:20" ht="12.75" customHeight="1">
      <c r="C53" s="32"/>
      <c r="D53" s="16"/>
      <c r="E53" s="14"/>
      <c r="L53" s="32"/>
      <c r="M53" s="32"/>
      <c r="P53" s="32"/>
      <c r="Q53" s="13"/>
      <c r="T53" s="13"/>
    </row>
    <row r="54" spans="3:20" ht="12.75" customHeight="1">
      <c r="C54" s="32"/>
      <c r="D54" s="16"/>
      <c r="E54" s="14"/>
      <c r="L54" s="29"/>
      <c r="M54" s="32"/>
      <c r="P54" s="32"/>
      <c r="Q54" s="13"/>
      <c r="T54" s="13"/>
    </row>
    <row r="55" spans="4:20" ht="12.75" customHeight="1">
      <c r="D55" s="16"/>
      <c r="E55" s="14"/>
      <c r="L55" s="32"/>
      <c r="M55" s="32"/>
      <c r="P55" s="32"/>
      <c r="Q55" s="13"/>
      <c r="T55" s="13"/>
    </row>
    <row r="56" spans="2:20" ht="12.75" customHeight="1">
      <c r="B56" s="14"/>
      <c r="C56" s="19"/>
      <c r="D56" s="16"/>
      <c r="E56" s="14"/>
      <c r="L56" s="19"/>
      <c r="M56" s="32"/>
      <c r="P56" s="32"/>
      <c r="Q56" s="13"/>
      <c r="T56" s="13"/>
    </row>
    <row r="57" spans="3:20" ht="12.75" customHeight="1">
      <c r="C57" s="32"/>
      <c r="D57" s="16"/>
      <c r="E57" s="14"/>
      <c r="L57" s="32"/>
      <c r="M57" s="32"/>
      <c r="P57" s="32"/>
      <c r="Q57" s="13"/>
      <c r="T57" s="13"/>
    </row>
    <row r="58" spans="3:20" ht="12.75" customHeight="1">
      <c r="C58" s="32"/>
      <c r="D58" s="16"/>
      <c r="E58" s="14"/>
      <c r="L58" s="29"/>
      <c r="M58" s="32"/>
      <c r="P58" s="32"/>
      <c r="Q58" s="13"/>
      <c r="T58" s="13"/>
    </row>
    <row r="59" spans="3:20" ht="12.75" customHeight="1">
      <c r="C59" s="32"/>
      <c r="D59" s="16"/>
      <c r="E59" s="14"/>
      <c r="L59" s="32"/>
      <c r="M59" s="13"/>
      <c r="P59" s="32"/>
      <c r="Q59" s="13"/>
      <c r="T59" s="13"/>
    </row>
    <row r="60" spans="4:20" ht="12.75" customHeight="1">
      <c r="D60" s="16"/>
      <c r="E60" s="14"/>
      <c r="L60" s="13"/>
      <c r="M60" s="32"/>
      <c r="P60" s="32"/>
      <c r="Q60" s="13"/>
      <c r="T60" s="13"/>
    </row>
    <row r="61" spans="3:20" ht="12.75" customHeight="1">
      <c r="C61" s="32"/>
      <c r="D61" s="16"/>
      <c r="E61" s="14"/>
      <c r="L61" s="32"/>
      <c r="M61" s="32"/>
      <c r="P61" s="32"/>
      <c r="Q61" s="13"/>
      <c r="T61" s="13"/>
    </row>
    <row r="62" spans="2:20" ht="12.75" customHeight="1">
      <c r="B62" s="28"/>
      <c r="C62" s="32"/>
      <c r="D62" s="16"/>
      <c r="E62" s="14"/>
      <c r="L62" s="32"/>
      <c r="M62" s="32"/>
      <c r="P62" s="32"/>
      <c r="Q62" s="13"/>
      <c r="T62" s="13"/>
    </row>
    <row r="63" spans="3:20" ht="12.75" customHeight="1">
      <c r="C63" s="32"/>
      <c r="D63" s="16"/>
      <c r="E63" s="14"/>
      <c r="L63" s="32"/>
      <c r="M63" s="32"/>
      <c r="P63" s="32"/>
      <c r="Q63" s="13"/>
      <c r="T63" s="13"/>
    </row>
    <row r="64" spans="3:20" ht="12.75" customHeight="1">
      <c r="C64" s="32"/>
      <c r="D64" s="16"/>
      <c r="E64" s="14"/>
      <c r="L64" s="32"/>
      <c r="M64" s="32"/>
      <c r="P64" s="32"/>
      <c r="Q64" s="13"/>
      <c r="T64" s="13"/>
    </row>
    <row r="65" spans="2:20" ht="12.75" customHeight="1">
      <c r="B65" s="18"/>
      <c r="C65" s="32"/>
      <c r="D65" s="16"/>
      <c r="E65" s="14"/>
      <c r="L65" s="32"/>
      <c r="M65" s="32"/>
      <c r="P65" s="32"/>
      <c r="Q65" s="13"/>
      <c r="T65" s="13"/>
    </row>
    <row r="66" spans="2:20" ht="12.75" customHeight="1">
      <c r="B66" s="28"/>
      <c r="C66" s="19"/>
      <c r="D66" s="16"/>
      <c r="E66" s="14"/>
      <c r="L66" s="32"/>
      <c r="M66" s="32"/>
      <c r="P66" s="32"/>
      <c r="Q66" s="13"/>
      <c r="T66" s="13"/>
    </row>
    <row r="67" spans="2:20" ht="12.75" customHeight="1">
      <c r="B67" s="28"/>
      <c r="C67" s="32"/>
      <c r="D67" s="16"/>
      <c r="E67" s="14"/>
      <c r="L67" s="13"/>
      <c r="M67" s="32"/>
      <c r="P67" s="32"/>
      <c r="Q67" s="13"/>
      <c r="T67" s="13"/>
    </row>
    <row r="68" spans="2:20" ht="12.75" customHeight="1">
      <c r="B68" s="14"/>
      <c r="C68" s="19"/>
      <c r="D68" s="16"/>
      <c r="E68" s="14"/>
      <c r="L68" s="32"/>
      <c r="M68" s="32"/>
      <c r="P68" s="32"/>
      <c r="Q68" s="13"/>
      <c r="T68" s="13"/>
    </row>
    <row r="69" spans="3:20" ht="12.75" customHeight="1">
      <c r="C69" s="32"/>
      <c r="D69" s="16"/>
      <c r="E69" s="14"/>
      <c r="L69" s="32"/>
      <c r="M69" s="32"/>
      <c r="P69" s="32"/>
      <c r="Q69" s="13"/>
      <c r="T69" s="13"/>
    </row>
    <row r="70" spans="4:20" ht="12.75" customHeight="1">
      <c r="D70" s="16"/>
      <c r="E70" s="14"/>
      <c r="L70" s="32"/>
      <c r="M70" s="32"/>
      <c r="P70" s="32"/>
      <c r="Q70" s="13"/>
      <c r="T70" s="13"/>
    </row>
    <row r="71" spans="3:20" ht="12.75" customHeight="1">
      <c r="C71" s="32"/>
      <c r="D71" s="16"/>
      <c r="E71" s="14"/>
      <c r="L71" s="32"/>
      <c r="M71" s="32"/>
      <c r="P71" s="32"/>
      <c r="Q71" s="13"/>
      <c r="T71" s="13"/>
    </row>
    <row r="72" spans="3:20" ht="12.75" customHeight="1">
      <c r="C72" s="32"/>
      <c r="D72" s="16"/>
      <c r="E72" s="14"/>
      <c r="L72" s="13"/>
      <c r="M72" s="32"/>
      <c r="P72" s="32"/>
      <c r="Q72" s="13"/>
      <c r="T72" s="13"/>
    </row>
    <row r="73" spans="3:20" ht="12.75" customHeight="1">
      <c r="C73" s="32"/>
      <c r="D73" s="16"/>
      <c r="E73" s="14"/>
      <c r="L73" s="13"/>
      <c r="M73" s="32"/>
      <c r="P73" s="32"/>
      <c r="Q73" s="13"/>
      <c r="T73" s="13"/>
    </row>
    <row r="74" spans="4:20" ht="12.75" customHeight="1">
      <c r="D74" s="16"/>
      <c r="E74" s="14"/>
      <c r="L74" s="32"/>
      <c r="M74" s="32"/>
      <c r="P74" s="32"/>
      <c r="Q74" s="13"/>
      <c r="T74" s="13"/>
    </row>
    <row r="75" spans="3:20" ht="12.75" customHeight="1">
      <c r="C75" s="32"/>
      <c r="D75" s="16"/>
      <c r="E75" s="14"/>
      <c r="L75" s="32"/>
      <c r="M75" s="32"/>
      <c r="P75" s="32"/>
      <c r="Q75" s="13"/>
      <c r="T75" s="13"/>
    </row>
    <row r="76" spans="2:20" ht="12.75" customHeight="1">
      <c r="B76" s="28"/>
      <c r="C76" s="32"/>
      <c r="D76" s="16"/>
      <c r="E76" s="14"/>
      <c r="L76" s="32"/>
      <c r="M76" s="32"/>
      <c r="P76" s="32"/>
      <c r="Q76" s="13"/>
      <c r="T76" s="13"/>
    </row>
    <row r="77" spans="3:20" ht="12.75" customHeight="1">
      <c r="C77" s="32"/>
      <c r="D77" s="16"/>
      <c r="E77" s="14"/>
      <c r="L77" s="32"/>
      <c r="M77" s="32"/>
      <c r="P77" s="32"/>
      <c r="Q77" s="13"/>
      <c r="T77" s="13"/>
    </row>
    <row r="78" spans="4:20" ht="12.75" customHeight="1">
      <c r="D78" s="16"/>
      <c r="E78" s="14"/>
      <c r="L78" s="19"/>
      <c r="M78" s="32"/>
      <c r="P78" s="32"/>
      <c r="Q78" s="13"/>
      <c r="T78" s="13"/>
    </row>
    <row r="79" spans="4:20" ht="12.75" customHeight="1">
      <c r="D79" s="16"/>
      <c r="E79" s="14"/>
      <c r="L79" s="13"/>
      <c r="M79" s="32"/>
      <c r="P79" s="32"/>
      <c r="Q79" s="13"/>
      <c r="T79" s="13"/>
    </row>
    <row r="80" spans="2:20" ht="12.75" customHeight="1">
      <c r="B80" s="28"/>
      <c r="C80" s="32"/>
      <c r="D80" s="16"/>
      <c r="E80" s="14"/>
      <c r="L80" s="32"/>
      <c r="M80" s="32"/>
      <c r="P80" s="32"/>
      <c r="Q80" s="13"/>
      <c r="T80" s="13"/>
    </row>
    <row r="81" spans="3:20" ht="12.75" customHeight="1">
      <c r="C81" s="32"/>
      <c r="D81" s="16"/>
      <c r="E81" s="14"/>
      <c r="L81" s="32"/>
      <c r="M81" s="32"/>
      <c r="P81" s="32"/>
      <c r="Q81" s="13"/>
      <c r="T81" s="13"/>
    </row>
    <row r="82" spans="2:20" ht="12.75" customHeight="1">
      <c r="B82" s="17"/>
      <c r="C82" s="27"/>
      <c r="D82" s="16"/>
      <c r="E82" s="14"/>
      <c r="L82" s="19"/>
      <c r="M82" s="32"/>
      <c r="P82" s="32"/>
      <c r="Q82" s="13"/>
      <c r="T82" s="13"/>
    </row>
    <row r="83" spans="2:20" ht="12.75" customHeight="1">
      <c r="B83" s="17"/>
      <c r="C83" s="32"/>
      <c r="D83" s="16"/>
      <c r="E83" s="14"/>
      <c r="L83" s="13"/>
      <c r="M83" s="27"/>
      <c r="P83" s="32"/>
      <c r="Q83" s="13"/>
      <c r="T83" s="13"/>
    </row>
    <row r="84" spans="3:20" ht="12.75" customHeight="1">
      <c r="C84" s="32"/>
      <c r="D84" s="16"/>
      <c r="E84" s="14"/>
      <c r="L84" s="32"/>
      <c r="M84" s="32"/>
      <c r="P84" s="32"/>
      <c r="Q84" s="13"/>
      <c r="T84" s="13"/>
    </row>
    <row r="85" spans="4:20" ht="12.75" customHeight="1">
      <c r="D85" s="16"/>
      <c r="E85" s="14"/>
      <c r="F85" s="17"/>
      <c r="L85" s="32"/>
      <c r="M85" s="32"/>
      <c r="P85" s="32"/>
      <c r="Q85" s="13"/>
      <c r="T85" s="13"/>
    </row>
    <row r="86" spans="4:20" ht="12.75" customHeight="1">
      <c r="D86" s="16"/>
      <c r="L86" s="32"/>
      <c r="M86" s="32"/>
      <c r="P86" s="32"/>
      <c r="Q86" s="13"/>
      <c r="T86" s="13"/>
    </row>
    <row r="87" spans="3:20" ht="12.75" customHeight="1">
      <c r="C87" s="32"/>
      <c r="D87" s="16"/>
      <c r="L87" s="32"/>
      <c r="M87" s="32"/>
      <c r="P87" s="32"/>
      <c r="Q87" s="13"/>
      <c r="T87" s="13"/>
    </row>
    <row r="88" spans="4:20" ht="12.75" customHeight="1">
      <c r="D88" s="16"/>
      <c r="L88" s="13"/>
      <c r="M88" s="32"/>
      <c r="P88" s="32"/>
      <c r="Q88" s="13"/>
      <c r="T88" s="13"/>
    </row>
    <row r="89" spans="4:20" ht="12.75" customHeight="1">
      <c r="D89" s="16"/>
      <c r="L89" s="13"/>
      <c r="M89" s="32"/>
      <c r="P89" s="32"/>
      <c r="Q89" s="13"/>
      <c r="T89" s="13"/>
    </row>
    <row r="90" spans="3:20" ht="12.75" customHeight="1">
      <c r="C90" s="32"/>
      <c r="D90" s="16"/>
      <c r="L90" s="32"/>
      <c r="M90" s="32"/>
      <c r="P90" s="32"/>
      <c r="Q90" s="13"/>
      <c r="T90" s="13"/>
    </row>
    <row r="91" spans="2:20" ht="12.75" customHeight="1">
      <c r="B91" s="18"/>
      <c r="C91" s="32"/>
      <c r="D91" s="16"/>
      <c r="L91" s="32"/>
      <c r="M91" s="13"/>
      <c r="P91" s="32"/>
      <c r="Q91" s="13"/>
      <c r="T91" s="13"/>
    </row>
    <row r="92" spans="3:20" ht="12.75" customHeight="1">
      <c r="C92" s="32"/>
      <c r="D92" s="16"/>
      <c r="L92" s="32"/>
      <c r="M92" s="13"/>
      <c r="P92" s="32"/>
      <c r="Q92" s="13"/>
      <c r="T92" s="13"/>
    </row>
    <row r="9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7"/>
  <sheetViews>
    <sheetView tabSelected="1" zoomScale="90" zoomScaleNormal="90" zoomScalePageLayoutView="0" workbookViewId="0" topLeftCell="A1">
      <selection activeCell="L5" sqref="L5"/>
    </sheetView>
  </sheetViews>
  <sheetFormatPr defaultColWidth="11.421875" defaultRowHeight="12.75"/>
  <cols>
    <col min="1" max="1" width="11.421875" style="0" customWidth="1"/>
    <col min="2" max="2" width="2.00390625" style="0" customWidth="1"/>
    <col min="3" max="3" width="18.8515625" style="0" customWidth="1"/>
    <col min="4" max="4" width="4.8515625" style="0" customWidth="1"/>
    <col min="5" max="5" width="2.00390625" style="0" customWidth="1"/>
    <col min="6" max="6" width="20.00390625" style="0" customWidth="1"/>
    <col min="7" max="7" width="4.7109375" style="0" customWidth="1"/>
    <col min="8" max="8" width="2.00390625" style="0" customWidth="1"/>
    <col min="9" max="9" width="23.57421875" style="0" bestFit="1" customWidth="1"/>
    <col min="10" max="10" width="4.8515625" style="0" customWidth="1"/>
    <col min="11" max="11" width="5.7109375" style="0" customWidth="1"/>
    <col min="12" max="12" width="5.57421875" style="13" customWidth="1"/>
    <col min="13" max="13" width="5.421875" style="13" customWidth="1"/>
    <col min="14" max="14" width="6.140625" style="13" bestFit="1" customWidth="1"/>
    <col min="15" max="15" width="7.57421875" style="13" bestFit="1" customWidth="1"/>
    <col min="16" max="17" width="8.57421875" style="13" bestFit="1" customWidth="1"/>
    <col min="18" max="18" width="7.421875" style="0" customWidth="1"/>
    <col min="19" max="19" width="8.7109375" style="13" customWidth="1"/>
    <col min="20" max="20" width="5.57421875" style="0" customWidth="1"/>
    <col min="21" max="21" width="24.421875" style="0" customWidth="1"/>
    <col min="22" max="22" width="5.421875" style="13" customWidth="1"/>
    <col min="23" max="23" width="6.140625" style="13" customWidth="1"/>
    <col min="24" max="24" width="7.57421875" style="13" customWidth="1"/>
    <col min="25" max="25" width="8.57421875" style="13" customWidth="1"/>
    <col min="26" max="26" width="6.57421875" style="0" customWidth="1"/>
    <col min="27" max="27" width="8.7109375" style="0" customWidth="1"/>
  </cols>
  <sheetData>
    <row r="1" ht="12.75"/>
    <row r="2" spans="3:9" ht="12.75">
      <c r="C2" t="s">
        <v>96</v>
      </c>
      <c r="F2" t="s">
        <v>97</v>
      </c>
      <c r="I2" t="s">
        <v>98</v>
      </c>
    </row>
    <row r="3" spans="1:12" ht="12.75">
      <c r="A3">
        <v>2010</v>
      </c>
      <c r="B3" s="40">
        <v>1</v>
      </c>
      <c r="C3" s="40" t="s">
        <v>42</v>
      </c>
      <c r="D3" s="6" t="s">
        <v>22</v>
      </c>
      <c r="E3" s="9">
        <v>2</v>
      </c>
      <c r="F3" s="62" t="s">
        <v>23</v>
      </c>
      <c r="G3" s="9" t="s">
        <v>6</v>
      </c>
      <c r="H3" s="12">
        <v>3</v>
      </c>
      <c r="I3" s="63" t="s">
        <v>29</v>
      </c>
      <c r="J3" s="12" t="s">
        <v>11</v>
      </c>
      <c r="L3" s="18" t="s">
        <v>204</v>
      </c>
    </row>
    <row r="4" spans="1:20" ht="12.75">
      <c r="A4">
        <v>2012</v>
      </c>
      <c r="B4" s="40">
        <v>1</v>
      </c>
      <c r="C4" s="40" t="s">
        <v>23</v>
      </c>
      <c r="D4" s="6" t="s">
        <v>6</v>
      </c>
      <c r="E4" s="9">
        <v>2</v>
      </c>
      <c r="F4" s="62" t="s">
        <v>44</v>
      </c>
      <c r="G4" s="9" t="s">
        <v>24</v>
      </c>
      <c r="H4" s="12">
        <v>3</v>
      </c>
      <c r="I4" s="63" t="s">
        <v>128</v>
      </c>
      <c r="J4" s="12" t="s">
        <v>9</v>
      </c>
      <c r="L4" s="18" t="s">
        <v>203</v>
      </c>
      <c r="T4" s="14"/>
    </row>
    <row r="5" spans="12:20" ht="12.75">
      <c r="L5" s="77" t="s">
        <v>205</v>
      </c>
      <c r="T5" s="14"/>
    </row>
    <row r="6" spans="12:20" ht="12.75">
      <c r="L6" s="14"/>
      <c r="T6" s="14"/>
    </row>
    <row r="7" spans="12:20" ht="12.75">
      <c r="L7" s="14"/>
      <c r="T7" s="14"/>
    </row>
    <row r="8" spans="12:20" ht="12.75">
      <c r="L8" s="14"/>
      <c r="T8" s="14"/>
    </row>
    <row r="9" spans="12:20" ht="12.75">
      <c r="L9" s="14" t="s">
        <v>156</v>
      </c>
      <c r="T9" s="14" t="s">
        <v>156</v>
      </c>
    </row>
    <row r="10" ht="12.75"/>
    <row r="11" spans="12:27" ht="12.75">
      <c r="L11" s="44"/>
      <c r="M11" s="45"/>
      <c r="N11" s="45"/>
      <c r="O11" s="45"/>
      <c r="P11" s="45"/>
      <c r="Q11" s="46" t="s">
        <v>99</v>
      </c>
      <c r="R11" s="46"/>
      <c r="T11" s="47"/>
      <c r="U11" s="45"/>
      <c r="V11" s="45"/>
      <c r="W11" s="45"/>
      <c r="X11" s="45"/>
      <c r="Y11" s="45"/>
      <c r="Z11" s="46" t="s">
        <v>99</v>
      </c>
      <c r="AA11" s="46"/>
    </row>
    <row r="12" spans="3:27" ht="12.75">
      <c r="C12" s="40" t="s">
        <v>96</v>
      </c>
      <c r="F12" s="8" t="s">
        <v>97</v>
      </c>
      <c r="I12" s="11" t="s">
        <v>98</v>
      </c>
      <c r="L12" s="46" t="s">
        <v>0</v>
      </c>
      <c r="M12" s="45" t="s">
        <v>2</v>
      </c>
      <c r="N12" s="68" t="s">
        <v>96</v>
      </c>
      <c r="O12" s="69" t="s">
        <v>97</v>
      </c>
      <c r="P12" s="70" t="s">
        <v>98</v>
      </c>
      <c r="Q12" s="46" t="s">
        <v>100</v>
      </c>
      <c r="R12" s="46" t="s">
        <v>101</v>
      </c>
      <c r="T12" s="46" t="s">
        <v>0</v>
      </c>
      <c r="U12" s="84"/>
      <c r="V12" s="84"/>
      <c r="W12" s="68" t="s">
        <v>96</v>
      </c>
      <c r="X12" s="48" t="s">
        <v>97</v>
      </c>
      <c r="Y12" s="49" t="s">
        <v>98</v>
      </c>
      <c r="Z12" s="46" t="s">
        <v>100</v>
      </c>
      <c r="AA12" s="46" t="s">
        <v>102</v>
      </c>
    </row>
    <row r="13" spans="3:27" ht="12.75">
      <c r="C13">
        <v>1</v>
      </c>
      <c r="D13" s="27" t="s">
        <v>6</v>
      </c>
      <c r="F13">
        <v>1</v>
      </c>
      <c r="G13" t="s">
        <v>6</v>
      </c>
      <c r="I13">
        <v>1</v>
      </c>
      <c r="J13" t="s">
        <v>9</v>
      </c>
      <c r="L13" s="47">
        <v>1</v>
      </c>
      <c r="M13" s="47" t="s">
        <v>6</v>
      </c>
      <c r="N13" s="72">
        <f>C13</f>
        <v>1</v>
      </c>
      <c r="O13" s="74">
        <f>F13</f>
        <v>1</v>
      </c>
      <c r="P13" s="82"/>
      <c r="Q13" s="71">
        <f>N13*3+O13*2+P13*1</f>
        <v>5</v>
      </c>
      <c r="R13" s="47">
        <f>SUM(N13:P13)</f>
        <v>2</v>
      </c>
      <c r="T13" s="72">
        <v>1</v>
      </c>
      <c r="U13" s="85" t="s">
        <v>23</v>
      </c>
      <c r="V13" s="86" t="s">
        <v>6</v>
      </c>
      <c r="W13" s="83">
        <v>1</v>
      </c>
      <c r="X13" s="50">
        <v>1</v>
      </c>
      <c r="Y13" s="50"/>
      <c r="Z13" s="47">
        <f>W13*3+X13*2+Y13*1</f>
        <v>5</v>
      </c>
      <c r="AA13" s="50">
        <f>W13+X13+Y13</f>
        <v>2</v>
      </c>
    </row>
    <row r="14" spans="3:27" ht="12.75">
      <c r="C14">
        <v>1</v>
      </c>
      <c r="D14" t="s">
        <v>22</v>
      </c>
      <c r="F14">
        <v>1</v>
      </c>
      <c r="G14" t="s">
        <v>24</v>
      </c>
      <c r="I14">
        <v>1</v>
      </c>
      <c r="J14" t="s">
        <v>11</v>
      </c>
      <c r="L14" s="47">
        <v>2</v>
      </c>
      <c r="M14" s="47" t="s">
        <v>22</v>
      </c>
      <c r="N14" s="47">
        <f>C14</f>
        <v>1</v>
      </c>
      <c r="O14" s="73"/>
      <c r="P14" s="73"/>
      <c r="Q14" s="71">
        <f>N14*3+O14*2+P14*1</f>
        <v>3</v>
      </c>
      <c r="R14" s="47">
        <f>SUM(N14:P14)</f>
        <v>1</v>
      </c>
      <c r="T14" s="72">
        <v>2</v>
      </c>
      <c r="U14" s="85" t="s">
        <v>42</v>
      </c>
      <c r="V14" s="86" t="s">
        <v>8</v>
      </c>
      <c r="W14" s="83">
        <v>1</v>
      </c>
      <c r="X14" s="50"/>
      <c r="Y14" s="50"/>
      <c r="Z14" s="47">
        <f>W14*3+X14*2+Y14*1</f>
        <v>3</v>
      </c>
      <c r="AA14" s="50">
        <f>W14+X14+Y14</f>
        <v>1</v>
      </c>
    </row>
    <row r="15" spans="12:27" ht="12.75">
      <c r="L15" s="81">
        <v>3</v>
      </c>
      <c r="M15" s="89" t="s">
        <v>24</v>
      </c>
      <c r="N15" s="81"/>
      <c r="O15" s="81">
        <f>F14</f>
        <v>1</v>
      </c>
      <c r="P15" s="81"/>
      <c r="Q15" s="88">
        <f>N15*3+O15*2+P15*1</f>
        <v>2</v>
      </c>
      <c r="R15" s="81">
        <f>SUM(N15:P15)</f>
        <v>1</v>
      </c>
      <c r="T15" s="72">
        <v>3</v>
      </c>
      <c r="U15" s="85" t="s">
        <v>44</v>
      </c>
      <c r="V15" s="87" t="s">
        <v>24</v>
      </c>
      <c r="W15" s="83"/>
      <c r="X15" s="50">
        <v>1</v>
      </c>
      <c r="Y15" s="50"/>
      <c r="Z15" s="47">
        <f>W15*3+X15*2+Y15*1</f>
        <v>2</v>
      </c>
      <c r="AA15" s="50">
        <f>W15+X15+Y15</f>
        <v>1</v>
      </c>
    </row>
    <row r="16" spans="12:27" ht="12.75">
      <c r="L16" s="74">
        <v>4</v>
      </c>
      <c r="M16" s="74" t="s">
        <v>9</v>
      </c>
      <c r="N16" s="74"/>
      <c r="O16" s="74"/>
      <c r="P16" s="74">
        <f>I13</f>
        <v>1</v>
      </c>
      <c r="Q16" s="74">
        <f>N16*3+O16*2+P16*1</f>
        <v>1</v>
      </c>
      <c r="R16" s="74">
        <f>SUM(N16:P16)</f>
        <v>1</v>
      </c>
      <c r="S16" s="29"/>
      <c r="T16" s="72">
        <v>4</v>
      </c>
      <c r="U16" s="85" t="s">
        <v>128</v>
      </c>
      <c r="V16" s="87" t="s">
        <v>9</v>
      </c>
      <c r="W16" s="83"/>
      <c r="X16" s="50"/>
      <c r="Y16" s="50">
        <v>1</v>
      </c>
      <c r="Z16" s="47">
        <f>W16*3+X16*2+Y16*1</f>
        <v>1</v>
      </c>
      <c r="AA16" s="50">
        <f>W16+X16+Y16</f>
        <v>1</v>
      </c>
    </row>
    <row r="17" spans="12:27" ht="12.75">
      <c r="L17" s="81">
        <v>5</v>
      </c>
      <c r="M17" s="74" t="s">
        <v>11</v>
      </c>
      <c r="N17" s="82"/>
      <c r="O17" s="82"/>
      <c r="P17" s="74">
        <f>I14</f>
        <v>1</v>
      </c>
      <c r="Q17" s="74">
        <f>N17*3+O17*2+P17*1</f>
        <v>1</v>
      </c>
      <c r="R17" s="74">
        <f>SUM(N17:P17)</f>
        <v>1</v>
      </c>
      <c r="S17" s="29"/>
      <c r="T17" s="72">
        <v>5</v>
      </c>
      <c r="U17" s="85" t="s">
        <v>29</v>
      </c>
      <c r="V17" s="86" t="s">
        <v>4</v>
      </c>
      <c r="W17" s="83"/>
      <c r="X17" s="50"/>
      <c r="Y17" s="50">
        <v>1</v>
      </c>
      <c r="Z17" s="47">
        <f>W17*3+X17*2+Y17*1</f>
        <v>1</v>
      </c>
      <c r="AA17" s="50">
        <f>W17+X17+Y17</f>
        <v>1</v>
      </c>
    </row>
    <row r="18" spans="19:24" ht="12.75">
      <c r="S18" s="29"/>
      <c r="T18" s="17"/>
      <c r="U18" s="29"/>
      <c r="V18" s="29"/>
      <c r="W18" s="29"/>
      <c r="X18" s="29"/>
    </row>
    <row r="19" spans="19:24" ht="12.75">
      <c r="S19" s="29"/>
      <c r="T19" s="17"/>
      <c r="U19" s="29"/>
      <c r="V19" s="29"/>
      <c r="W19" s="29"/>
      <c r="X19" s="29"/>
    </row>
    <row r="20" spans="19:24" ht="12.75">
      <c r="S20" s="29"/>
      <c r="T20" s="17"/>
      <c r="U20" s="29"/>
      <c r="V20" s="29"/>
      <c r="W20" s="29"/>
      <c r="X20" s="29"/>
    </row>
    <row r="21" spans="19:24" ht="12.75">
      <c r="S21" s="29"/>
      <c r="T21" s="17"/>
      <c r="U21" s="29"/>
      <c r="V21" s="29"/>
      <c r="W21" s="29"/>
      <c r="X21" s="29"/>
    </row>
    <row r="22" spans="19:24" ht="12.75">
      <c r="S22" s="29"/>
      <c r="T22" s="17"/>
      <c r="U22" s="29"/>
      <c r="V22" s="29"/>
      <c r="W22" s="29"/>
      <c r="X22" s="29"/>
    </row>
    <row r="23" spans="3:27" ht="12.75">
      <c r="C23">
        <f>SUM(C13:C22)</f>
        <v>2</v>
      </c>
      <c r="F23">
        <f>SUM(F13:F22)</f>
        <v>2</v>
      </c>
      <c r="I23">
        <f>SUM(I13:I22)</f>
        <v>2</v>
      </c>
      <c r="N23">
        <f>SUM(N13:N22)</f>
        <v>2</v>
      </c>
      <c r="O23">
        <f>SUM(O13:O22)</f>
        <v>2</v>
      </c>
      <c r="P23">
        <f>SUM(P13:P22)</f>
        <v>2</v>
      </c>
      <c r="Q23">
        <f>SUM(Q13:Q22)</f>
        <v>12</v>
      </c>
      <c r="R23">
        <f>SUM(R13:R22)</f>
        <v>6</v>
      </c>
      <c r="S23" s="29"/>
      <c r="T23" s="17"/>
      <c r="U23" s="29"/>
      <c r="V23" s="29"/>
      <c r="W23">
        <f>SUM(W13:W22)</f>
        <v>2</v>
      </c>
      <c r="X23">
        <f>SUM(X13:X22)</f>
        <v>2</v>
      </c>
      <c r="Y23">
        <f>SUM(Y13:Y22)</f>
        <v>2</v>
      </c>
      <c r="Z23">
        <f>SUM(Z13:Z22)</f>
        <v>12</v>
      </c>
      <c r="AA23">
        <f>SUM(AA13:AA22)</f>
        <v>6</v>
      </c>
    </row>
    <row r="24" spans="19:24" ht="12.75">
      <c r="S24" s="29"/>
      <c r="T24" s="17"/>
      <c r="U24" s="29"/>
      <c r="V24" s="29"/>
      <c r="W24" s="29"/>
      <c r="X24" s="29"/>
    </row>
    <row r="25" spans="19:24" ht="12.75">
      <c r="S25" s="29"/>
      <c r="T25" s="17"/>
      <c r="U25" s="29"/>
      <c r="V25" s="29"/>
      <c r="W25" s="29"/>
      <c r="X25" s="29"/>
    </row>
    <row r="26" spans="19:24" ht="12.75">
      <c r="S26" s="29"/>
      <c r="T26" s="17"/>
      <c r="U26" s="29"/>
      <c r="V26" s="29"/>
      <c r="W26" s="29"/>
      <c r="X26" s="29"/>
    </row>
    <row r="27" spans="19:24" ht="12.75">
      <c r="S27" s="29"/>
      <c r="T27" s="17"/>
      <c r="U27" s="29"/>
      <c r="V27" s="29"/>
      <c r="W27" s="29"/>
      <c r="X27" s="29"/>
    </row>
    <row r="28" spans="19:24" ht="12.75">
      <c r="S28" s="29"/>
      <c r="T28" s="17"/>
      <c r="U28" s="29"/>
      <c r="V28" s="29"/>
      <c r="W28" s="29"/>
      <c r="X28" s="29"/>
    </row>
    <row r="29" spans="19:24" ht="12.75">
      <c r="S29" s="29"/>
      <c r="T29" s="17"/>
      <c r="U29" s="29"/>
      <c r="V29" s="29"/>
      <c r="W29" s="29"/>
      <c r="X29" s="29"/>
    </row>
    <row r="30" spans="19:24" ht="12.75">
      <c r="S30" s="29"/>
      <c r="T30" s="17"/>
      <c r="U30" s="29"/>
      <c r="V30" s="29"/>
      <c r="W30" s="29"/>
      <c r="X30" s="29"/>
    </row>
    <row r="31" spans="19:24" ht="12.75">
      <c r="S31" s="29"/>
      <c r="T31" s="17"/>
      <c r="U31" s="29"/>
      <c r="V31" s="29"/>
      <c r="W31" s="29"/>
      <c r="X31" s="29"/>
    </row>
    <row r="32" spans="19:24" ht="12.75">
      <c r="S32" s="29"/>
      <c r="T32" s="17"/>
      <c r="U32" s="29"/>
      <c r="V32" s="29"/>
      <c r="W32" s="29"/>
      <c r="X32" s="29"/>
    </row>
    <row r="33" spans="19:24" ht="12.75">
      <c r="S33" s="29"/>
      <c r="T33" s="17"/>
      <c r="U33" s="29"/>
      <c r="V33" s="29"/>
      <c r="W33" s="29"/>
      <c r="X33" s="29"/>
    </row>
    <row r="34" spans="19:24" ht="12.75">
      <c r="S34" s="29"/>
      <c r="T34" s="17"/>
      <c r="U34" s="29"/>
      <c r="V34" s="29"/>
      <c r="W34" s="29"/>
      <c r="X34" s="29"/>
    </row>
    <row r="35" spans="19:24" ht="12.75">
      <c r="S35" s="29"/>
      <c r="T35" s="17"/>
      <c r="U35" s="29"/>
      <c r="V35" s="29"/>
      <c r="W35" s="29"/>
      <c r="X35" s="29"/>
    </row>
    <row r="36" spans="19:24" ht="12.75">
      <c r="S36" s="29"/>
      <c r="T36" s="17"/>
      <c r="U36" s="29"/>
      <c r="V36" s="29"/>
      <c r="W36" s="29"/>
      <c r="X36" s="29"/>
    </row>
    <row r="37" spans="19:24" ht="12.75">
      <c r="S37" s="29"/>
      <c r="T37" s="17"/>
      <c r="U37" s="29"/>
      <c r="V37" s="29"/>
      <c r="W37" s="29"/>
      <c r="X37" s="29"/>
    </row>
    <row r="38" spans="19:24" ht="12.75">
      <c r="S38" s="29"/>
      <c r="T38" s="17"/>
      <c r="U38" s="29"/>
      <c r="V38" s="29"/>
      <c r="W38" s="29"/>
      <c r="X38" s="29"/>
    </row>
    <row r="39" spans="19:24" ht="12.75">
      <c r="S39" s="29"/>
      <c r="T39" s="17"/>
      <c r="U39" s="29"/>
      <c r="V39" s="29"/>
      <c r="W39" s="29"/>
      <c r="X39" s="29"/>
    </row>
    <row r="40" spans="19:24" ht="12.75">
      <c r="S40" s="29"/>
      <c r="T40" s="17"/>
      <c r="U40" s="29"/>
      <c r="V40" s="29"/>
      <c r="W40" s="29"/>
      <c r="X40" s="29"/>
    </row>
    <row r="41" spans="19:24" ht="12.75">
      <c r="S41" s="29"/>
      <c r="T41" s="17"/>
      <c r="U41" s="29"/>
      <c r="V41" s="29"/>
      <c r="W41" s="29"/>
      <c r="X41" s="29"/>
    </row>
    <row r="42" spans="19:24" ht="12.75">
      <c r="S42" s="29"/>
      <c r="T42" s="17"/>
      <c r="U42" s="29"/>
      <c r="V42" s="29"/>
      <c r="W42" s="29"/>
      <c r="X42" s="29"/>
    </row>
    <row r="43" spans="19:24" ht="12.75">
      <c r="S43" s="29"/>
      <c r="T43" s="17"/>
      <c r="U43" s="29"/>
      <c r="V43" s="29"/>
      <c r="W43" s="29"/>
      <c r="X43" s="29"/>
    </row>
    <row r="44" spans="19:24" ht="12.75">
      <c r="S44" s="29"/>
      <c r="T44" s="17"/>
      <c r="U44" s="29"/>
      <c r="V44" s="29"/>
      <c r="W44" s="29"/>
      <c r="X44" s="29"/>
    </row>
    <row r="45" spans="19:24" ht="12.75">
      <c r="S45" s="29"/>
      <c r="T45" s="17"/>
      <c r="U45" s="29"/>
      <c r="V45" s="29"/>
      <c r="W45" s="29"/>
      <c r="X45" s="29"/>
    </row>
    <row r="46" spans="19:24" ht="12.75">
      <c r="S46" s="29"/>
      <c r="T46" s="17"/>
      <c r="U46" s="29"/>
      <c r="V46" s="29"/>
      <c r="W46" s="29"/>
      <c r="X46" s="29"/>
    </row>
    <row r="47" spans="19:24" ht="12.75">
      <c r="S47" s="29"/>
      <c r="T47" s="17"/>
      <c r="U47" s="29"/>
      <c r="V47" s="29"/>
      <c r="W47" s="29"/>
      <c r="X47" s="29"/>
    </row>
    <row r="48" spans="19:24" ht="12.75">
      <c r="S48" s="29"/>
      <c r="T48" s="17"/>
      <c r="U48" s="29"/>
      <c r="V48" s="29"/>
      <c r="W48" s="29"/>
      <c r="X48" s="29"/>
    </row>
    <row r="49" spans="19:24" ht="12.75">
      <c r="S49" s="29"/>
      <c r="T49" s="17"/>
      <c r="U49" s="29"/>
      <c r="V49" s="29"/>
      <c r="W49" s="29"/>
      <c r="X49" s="29"/>
    </row>
    <row r="50" spans="19:24" ht="12.75">
      <c r="S50" s="29"/>
      <c r="T50" s="17"/>
      <c r="U50" s="29"/>
      <c r="V50" s="29"/>
      <c r="W50" s="29"/>
      <c r="X50" s="29"/>
    </row>
    <row r="51" spans="19:24" ht="12.75">
      <c r="S51" s="29"/>
      <c r="T51" s="17"/>
      <c r="U51" s="29"/>
      <c r="V51" s="29"/>
      <c r="W51" s="29"/>
      <c r="X51" s="29"/>
    </row>
    <row r="52" spans="19:24" ht="12.75">
      <c r="S52" s="29"/>
      <c r="T52" s="17"/>
      <c r="U52" s="29"/>
      <c r="V52" s="29"/>
      <c r="W52" s="29"/>
      <c r="X52" s="29"/>
    </row>
    <row r="53" spans="19:24" ht="12.75">
      <c r="S53" s="29"/>
      <c r="T53" s="17"/>
      <c r="U53" s="29"/>
      <c r="V53" s="29"/>
      <c r="W53" s="29"/>
      <c r="X53" s="29"/>
    </row>
    <row r="54" spans="19:24" ht="12.75">
      <c r="S54" s="29"/>
      <c r="T54" s="17"/>
      <c r="U54" s="29"/>
      <c r="V54" s="29"/>
      <c r="W54" s="29"/>
      <c r="X54" s="29"/>
    </row>
    <row r="55" spans="19:24" ht="12.75">
      <c r="S55" s="29"/>
      <c r="T55" s="17"/>
      <c r="U55" s="29"/>
      <c r="V55" s="29"/>
      <c r="W55" s="29"/>
      <c r="X55" s="29"/>
    </row>
    <row r="56" spans="19:24" ht="12.75">
      <c r="S56" s="29"/>
      <c r="T56" s="17"/>
      <c r="U56" s="29"/>
      <c r="V56" s="29"/>
      <c r="W56" s="29"/>
      <c r="X56" s="29"/>
    </row>
    <row r="57" spans="19:24" ht="12.75">
      <c r="S57" s="29"/>
      <c r="T57" s="17"/>
      <c r="U57" s="29"/>
      <c r="V57" s="29"/>
      <c r="W57" s="29"/>
      <c r="X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12" sqref="L12"/>
    </sheetView>
  </sheetViews>
  <sheetFormatPr defaultColWidth="9.140625" defaultRowHeight="12.75"/>
  <cols>
    <col min="1" max="1" width="31.421875" style="18" bestFit="1" customWidth="1"/>
    <col min="2" max="2" width="8.8515625" style="19" customWidth="1"/>
    <col min="3" max="3" width="7.421875" style="3" customWidth="1"/>
    <col min="4" max="4" width="7.00390625" style="19" customWidth="1"/>
    <col min="5" max="5" width="8.57421875" style="19" customWidth="1"/>
    <col min="6" max="9" width="6.140625" style="14" customWidth="1"/>
    <col min="10" max="10" width="5.7109375" style="14" customWidth="1"/>
    <col min="11" max="11" width="6.140625" style="14" customWidth="1"/>
    <col min="12" max="16384" width="9.140625" style="14" customWidth="1"/>
  </cols>
  <sheetData>
    <row r="1" spans="1:11" s="3" customFormat="1" ht="36.75" customHeight="1">
      <c r="A1" s="35" t="s">
        <v>201</v>
      </c>
      <c r="B1" s="39" t="s">
        <v>2</v>
      </c>
      <c r="C1" s="37" t="s">
        <v>103</v>
      </c>
      <c r="D1" s="36" t="s">
        <v>195</v>
      </c>
      <c r="E1" s="36" t="s">
        <v>196</v>
      </c>
      <c r="F1" s="39">
        <v>2010</v>
      </c>
      <c r="G1" s="39">
        <v>2012</v>
      </c>
      <c r="H1" s="39">
        <v>2015</v>
      </c>
      <c r="I1" s="39"/>
      <c r="J1" s="39" t="s">
        <v>197</v>
      </c>
      <c r="K1" s="36" t="s">
        <v>198</v>
      </c>
    </row>
    <row r="2" spans="1:8" s="3" customFormat="1" ht="12.75">
      <c r="A2" s="52" t="s">
        <v>199</v>
      </c>
      <c r="B2" s="39"/>
      <c r="C2" s="37"/>
      <c r="D2" s="36"/>
      <c r="E2" s="36"/>
      <c r="F2" s="39">
        <v>12</v>
      </c>
      <c r="G2" s="39">
        <v>15</v>
      </c>
      <c r="H2" s="39"/>
    </row>
    <row r="3" spans="1:9" s="3" customFormat="1" ht="12.75">
      <c r="A3" s="51" t="s">
        <v>200</v>
      </c>
      <c r="B3" s="39"/>
      <c r="C3" s="37"/>
      <c r="D3" s="36"/>
      <c r="E3" s="36"/>
      <c r="F3" s="38">
        <f>COUNTA(F4:F377)</f>
        <v>27</v>
      </c>
      <c r="G3" s="38">
        <f>COUNTA(G4:G377)</f>
        <v>25</v>
      </c>
      <c r="H3" s="38">
        <f>COUNTA(H4:H377)</f>
        <v>0</v>
      </c>
      <c r="I3" s="38">
        <f>COUNTA(I4:I377)</f>
        <v>0</v>
      </c>
    </row>
    <row r="4" spans="1:11" ht="12.75">
      <c r="A4" s="60" t="s">
        <v>181</v>
      </c>
      <c r="B4" s="32" t="s">
        <v>182</v>
      </c>
      <c r="D4" s="34">
        <f aca="true" t="shared" si="0" ref="D4:D35">SUM(F4:I4)/E4</f>
        <v>19</v>
      </c>
      <c r="E4" s="19">
        <f aca="true" t="shared" si="1" ref="E4:E35">COUNTA(F4:I4)</f>
        <v>1</v>
      </c>
      <c r="F4" s="19"/>
      <c r="G4" s="67">
        <v>19</v>
      </c>
      <c r="J4" s="19">
        <f aca="true" t="shared" si="2" ref="J4:J35">COUNTIF(F4:I4,"&lt;6")</f>
        <v>0</v>
      </c>
      <c r="K4" s="19">
        <f aca="true" t="shared" si="3" ref="K4:K35">COUNTIF(F4:I4,"&lt;11")</f>
        <v>0</v>
      </c>
    </row>
    <row r="5" spans="1:11" ht="12.75">
      <c r="A5" s="60" t="s">
        <v>130</v>
      </c>
      <c r="B5" s="67" t="s">
        <v>8</v>
      </c>
      <c r="D5" s="34">
        <f t="shared" si="0"/>
        <v>14.5</v>
      </c>
      <c r="E5" s="19">
        <f t="shared" si="1"/>
        <v>2</v>
      </c>
      <c r="F5" s="67">
        <v>19</v>
      </c>
      <c r="G5" s="67">
        <v>10</v>
      </c>
      <c r="J5" s="19">
        <f t="shared" si="2"/>
        <v>0</v>
      </c>
      <c r="K5" s="19">
        <f t="shared" si="3"/>
        <v>1</v>
      </c>
    </row>
    <row r="6" spans="1:11" ht="12.75">
      <c r="A6" s="60" t="s">
        <v>136</v>
      </c>
      <c r="B6" s="67" t="s">
        <v>11</v>
      </c>
      <c r="D6" s="34">
        <f t="shared" si="0"/>
        <v>11</v>
      </c>
      <c r="E6" s="19">
        <f t="shared" si="1"/>
        <v>2</v>
      </c>
      <c r="F6" s="67">
        <v>10</v>
      </c>
      <c r="G6" s="67">
        <v>12</v>
      </c>
      <c r="J6" s="19">
        <f t="shared" si="2"/>
        <v>0</v>
      </c>
      <c r="K6" s="19">
        <f t="shared" si="3"/>
        <v>1</v>
      </c>
    </row>
    <row r="7" spans="1:11" ht="12.75">
      <c r="A7" s="60" t="s">
        <v>186</v>
      </c>
      <c r="B7" s="67" t="s">
        <v>8</v>
      </c>
      <c r="D7" s="34">
        <f t="shared" si="0"/>
        <v>23</v>
      </c>
      <c r="E7" s="19">
        <f t="shared" si="1"/>
        <v>1</v>
      </c>
      <c r="F7" s="19"/>
      <c r="G7" s="67">
        <v>23</v>
      </c>
      <c r="J7" s="19">
        <f t="shared" si="2"/>
        <v>0</v>
      </c>
      <c r="K7" s="19">
        <f t="shared" si="3"/>
        <v>0</v>
      </c>
    </row>
    <row r="8" spans="1:11" ht="12.75">
      <c r="A8" s="60" t="s">
        <v>129</v>
      </c>
      <c r="B8" s="67" t="s">
        <v>8</v>
      </c>
      <c r="D8" s="34">
        <f t="shared" si="0"/>
        <v>8.5</v>
      </c>
      <c r="E8" s="19">
        <f t="shared" si="1"/>
        <v>2</v>
      </c>
      <c r="F8" s="67">
        <v>12</v>
      </c>
      <c r="G8" s="67">
        <v>5</v>
      </c>
      <c r="J8" s="19">
        <f t="shared" si="2"/>
        <v>1</v>
      </c>
      <c r="K8" s="19">
        <f t="shared" si="3"/>
        <v>1</v>
      </c>
    </row>
    <row r="9" spans="1:11" ht="12.75">
      <c r="A9" s="60" t="s">
        <v>144</v>
      </c>
      <c r="B9" s="67" t="s">
        <v>6</v>
      </c>
      <c r="D9" s="34">
        <f t="shared" si="0"/>
        <v>22</v>
      </c>
      <c r="E9" s="19">
        <f t="shared" si="1"/>
        <v>1</v>
      </c>
      <c r="F9" s="67">
        <v>22</v>
      </c>
      <c r="G9" s="19"/>
      <c r="J9" s="19">
        <f t="shared" si="2"/>
        <v>0</v>
      </c>
      <c r="K9" s="19">
        <f t="shared" si="3"/>
        <v>0</v>
      </c>
    </row>
    <row r="10" spans="1:11" ht="12.75">
      <c r="A10" s="60" t="s">
        <v>180</v>
      </c>
      <c r="B10" s="13" t="s">
        <v>4</v>
      </c>
      <c r="D10" s="34">
        <f t="shared" si="0"/>
        <v>18</v>
      </c>
      <c r="E10" s="19">
        <f t="shared" si="1"/>
        <v>1</v>
      </c>
      <c r="F10" s="19"/>
      <c r="G10" s="67">
        <v>18</v>
      </c>
      <c r="J10" s="19">
        <f t="shared" si="2"/>
        <v>0</v>
      </c>
      <c r="K10" s="19">
        <f t="shared" si="3"/>
        <v>0</v>
      </c>
    </row>
    <row r="11" spans="1:11" ht="12.75">
      <c r="A11" s="60" t="s">
        <v>178</v>
      </c>
      <c r="B11" s="13" t="s">
        <v>179</v>
      </c>
      <c r="D11" s="34">
        <f t="shared" si="0"/>
        <v>17</v>
      </c>
      <c r="E11" s="19">
        <f t="shared" si="1"/>
        <v>1</v>
      </c>
      <c r="F11" s="19"/>
      <c r="G11" s="67">
        <v>17</v>
      </c>
      <c r="J11" s="19">
        <f t="shared" si="2"/>
        <v>0</v>
      </c>
      <c r="K11" s="19">
        <f t="shared" si="3"/>
        <v>0</v>
      </c>
    </row>
    <row r="12" spans="1:11" ht="12.75">
      <c r="A12" s="77" t="s">
        <v>187</v>
      </c>
      <c r="B12" s="27" t="s">
        <v>11</v>
      </c>
      <c r="D12" s="34">
        <f t="shared" si="0"/>
        <v>24</v>
      </c>
      <c r="E12" s="19">
        <f t="shared" si="1"/>
        <v>1</v>
      </c>
      <c r="F12" s="19"/>
      <c r="G12" s="67">
        <v>24</v>
      </c>
      <c r="J12" s="19">
        <f t="shared" si="2"/>
        <v>0</v>
      </c>
      <c r="K12" s="19">
        <f t="shared" si="3"/>
        <v>0</v>
      </c>
    </row>
    <row r="13" spans="1:11" ht="12.75">
      <c r="A13" s="63" t="s">
        <v>128</v>
      </c>
      <c r="B13" s="12" t="s">
        <v>9</v>
      </c>
      <c r="C13" s="3">
        <v>1</v>
      </c>
      <c r="D13" s="34">
        <f t="shared" si="0"/>
        <v>6</v>
      </c>
      <c r="E13" s="19">
        <f t="shared" si="1"/>
        <v>2</v>
      </c>
      <c r="F13" s="67">
        <v>9</v>
      </c>
      <c r="G13" s="10">
        <v>3</v>
      </c>
      <c r="J13" s="19">
        <f t="shared" si="2"/>
        <v>1</v>
      </c>
      <c r="K13" s="19">
        <f t="shared" si="3"/>
        <v>2</v>
      </c>
    </row>
    <row r="14" spans="1:11" ht="12.75">
      <c r="A14" s="60" t="s">
        <v>185</v>
      </c>
      <c r="B14" s="67" t="s">
        <v>8</v>
      </c>
      <c r="D14" s="34">
        <f t="shared" si="0"/>
        <v>21</v>
      </c>
      <c r="E14" s="19">
        <f t="shared" si="1"/>
        <v>1</v>
      </c>
      <c r="F14" s="19"/>
      <c r="G14" s="67">
        <v>21</v>
      </c>
      <c r="J14" s="19">
        <f t="shared" si="2"/>
        <v>0</v>
      </c>
      <c r="K14" s="19">
        <f t="shared" si="3"/>
        <v>0</v>
      </c>
    </row>
    <row r="15" spans="1:11" ht="12.75">
      <c r="A15" t="s">
        <v>43</v>
      </c>
      <c r="B15" s="67" t="s">
        <v>28</v>
      </c>
      <c r="D15" s="34">
        <f t="shared" si="0"/>
        <v>14.5</v>
      </c>
      <c r="E15" s="19">
        <f t="shared" si="1"/>
        <v>2</v>
      </c>
      <c r="F15" s="67">
        <v>15</v>
      </c>
      <c r="G15" s="67">
        <v>14</v>
      </c>
      <c r="J15" s="19">
        <f t="shared" si="2"/>
        <v>0</v>
      </c>
      <c r="K15" s="19">
        <f t="shared" si="3"/>
        <v>0</v>
      </c>
    </row>
    <row r="16" spans="1:11" ht="12.75">
      <c r="A16" s="60" t="s">
        <v>139</v>
      </c>
      <c r="B16" s="67" t="s">
        <v>24</v>
      </c>
      <c r="D16" s="34">
        <f t="shared" si="0"/>
        <v>16</v>
      </c>
      <c r="E16" s="19">
        <f t="shared" si="1"/>
        <v>1</v>
      </c>
      <c r="F16" s="67">
        <v>16</v>
      </c>
      <c r="G16" s="19"/>
      <c r="J16" s="19">
        <f t="shared" si="2"/>
        <v>0</v>
      </c>
      <c r="K16" s="19">
        <f t="shared" si="3"/>
        <v>0</v>
      </c>
    </row>
    <row r="17" spans="1:11" ht="12.75">
      <c r="A17" s="60" t="s">
        <v>134</v>
      </c>
      <c r="B17" s="67" t="s">
        <v>5</v>
      </c>
      <c r="D17" s="34">
        <f t="shared" si="0"/>
        <v>5.5</v>
      </c>
      <c r="E17" s="19">
        <f t="shared" si="1"/>
        <v>2</v>
      </c>
      <c r="F17" s="67">
        <v>7</v>
      </c>
      <c r="G17" s="67">
        <v>4</v>
      </c>
      <c r="J17" s="19">
        <f t="shared" si="2"/>
        <v>1</v>
      </c>
      <c r="K17" s="19">
        <f t="shared" si="3"/>
        <v>2</v>
      </c>
    </row>
    <row r="18" spans="1:11" ht="12.75">
      <c r="A18" s="60" t="s">
        <v>138</v>
      </c>
      <c r="B18" s="67" t="s">
        <v>25</v>
      </c>
      <c r="D18" s="34">
        <f t="shared" si="0"/>
        <v>15</v>
      </c>
      <c r="E18" s="19">
        <f t="shared" si="1"/>
        <v>2</v>
      </c>
      <c r="F18" s="67">
        <v>14</v>
      </c>
      <c r="G18" s="67">
        <v>16</v>
      </c>
      <c r="J18" s="19">
        <f t="shared" si="2"/>
        <v>0</v>
      </c>
      <c r="K18" s="19">
        <f t="shared" si="3"/>
        <v>0</v>
      </c>
    </row>
    <row r="19" spans="1:11" ht="12.75">
      <c r="A19" t="s">
        <v>176</v>
      </c>
      <c r="B19" s="32" t="s">
        <v>175</v>
      </c>
      <c r="D19" s="34">
        <f t="shared" si="0"/>
        <v>9</v>
      </c>
      <c r="E19" s="19">
        <f t="shared" si="1"/>
        <v>1</v>
      </c>
      <c r="F19" s="19"/>
      <c r="G19" s="67">
        <v>9</v>
      </c>
      <c r="J19" s="19">
        <f t="shared" si="2"/>
        <v>0</v>
      </c>
      <c r="K19" s="19">
        <f t="shared" si="3"/>
        <v>1</v>
      </c>
    </row>
    <row r="20" spans="1:11" ht="12.75">
      <c r="A20" s="60" t="s">
        <v>135</v>
      </c>
      <c r="B20" s="67" t="s">
        <v>24</v>
      </c>
      <c r="D20" s="34">
        <f t="shared" si="0"/>
        <v>8</v>
      </c>
      <c r="E20" s="19">
        <f t="shared" si="1"/>
        <v>1</v>
      </c>
      <c r="F20" s="67">
        <v>8</v>
      </c>
      <c r="G20" s="19"/>
      <c r="J20" s="19">
        <f t="shared" si="2"/>
        <v>0</v>
      </c>
      <c r="K20" s="19">
        <f t="shared" si="3"/>
        <v>1</v>
      </c>
    </row>
    <row r="21" spans="1:11" ht="12.75">
      <c r="A21" s="63" t="s">
        <v>29</v>
      </c>
      <c r="B21" s="12" t="s">
        <v>11</v>
      </c>
      <c r="C21" s="3">
        <v>1</v>
      </c>
      <c r="D21" s="34">
        <f t="shared" si="0"/>
        <v>3</v>
      </c>
      <c r="E21" s="19">
        <f t="shared" si="1"/>
        <v>1</v>
      </c>
      <c r="F21" s="10">
        <v>3</v>
      </c>
      <c r="G21" s="19"/>
      <c r="H21" s="29"/>
      <c r="J21" s="19">
        <f t="shared" si="2"/>
        <v>1</v>
      </c>
      <c r="K21" s="19">
        <f t="shared" si="3"/>
        <v>1</v>
      </c>
    </row>
    <row r="22" spans="1:11" ht="12.75">
      <c r="A22" s="60" t="s">
        <v>174</v>
      </c>
      <c r="B22" s="67" t="s">
        <v>8</v>
      </c>
      <c r="D22" s="34">
        <f t="shared" si="0"/>
        <v>7</v>
      </c>
      <c r="E22" s="19">
        <f t="shared" si="1"/>
        <v>1</v>
      </c>
      <c r="F22" s="19"/>
      <c r="G22" s="67">
        <v>7</v>
      </c>
      <c r="J22" s="19">
        <f t="shared" si="2"/>
        <v>0</v>
      </c>
      <c r="K22" s="19">
        <f t="shared" si="3"/>
        <v>1</v>
      </c>
    </row>
    <row r="23" spans="1:11" ht="12.75">
      <c r="A23" s="40" t="s">
        <v>23</v>
      </c>
      <c r="B23" s="6" t="s">
        <v>6</v>
      </c>
      <c r="C23" s="3">
        <v>2</v>
      </c>
      <c r="D23" s="34">
        <f t="shared" si="0"/>
        <v>1.5</v>
      </c>
      <c r="E23" s="19">
        <f t="shared" si="1"/>
        <v>2</v>
      </c>
      <c r="F23" s="7">
        <v>2</v>
      </c>
      <c r="G23" s="5">
        <v>1</v>
      </c>
      <c r="J23" s="19">
        <f t="shared" si="2"/>
        <v>2</v>
      </c>
      <c r="K23" s="19">
        <f t="shared" si="3"/>
        <v>2</v>
      </c>
    </row>
    <row r="24" spans="1:11" ht="12.75">
      <c r="A24" s="60" t="s">
        <v>142</v>
      </c>
      <c r="B24" s="67" t="s">
        <v>24</v>
      </c>
      <c r="D24" s="34">
        <f t="shared" si="0"/>
        <v>15.5</v>
      </c>
      <c r="E24" s="19">
        <f t="shared" si="1"/>
        <v>2</v>
      </c>
      <c r="F24" s="67">
        <v>20</v>
      </c>
      <c r="G24" s="67">
        <v>11</v>
      </c>
      <c r="J24" s="19">
        <f t="shared" si="2"/>
        <v>0</v>
      </c>
      <c r="K24" s="19">
        <f t="shared" si="3"/>
        <v>0</v>
      </c>
    </row>
    <row r="25" spans="1:11" ht="12.75">
      <c r="A25" s="60" t="s">
        <v>137</v>
      </c>
      <c r="B25" s="67" t="s">
        <v>24</v>
      </c>
      <c r="D25" s="34">
        <f t="shared" si="0"/>
        <v>16.5</v>
      </c>
      <c r="E25" s="19">
        <f t="shared" si="1"/>
        <v>2</v>
      </c>
      <c r="F25" s="67">
        <v>11</v>
      </c>
      <c r="G25" s="67">
        <v>22</v>
      </c>
      <c r="J25" s="19">
        <f t="shared" si="2"/>
        <v>0</v>
      </c>
      <c r="K25" s="19">
        <f t="shared" si="3"/>
        <v>0</v>
      </c>
    </row>
    <row r="26" spans="1:11" ht="12.75">
      <c r="A26" s="60" t="s">
        <v>141</v>
      </c>
      <c r="B26" s="67" t="s">
        <v>27</v>
      </c>
      <c r="D26" s="34">
        <f t="shared" si="0"/>
        <v>18</v>
      </c>
      <c r="E26" s="19">
        <f t="shared" si="1"/>
        <v>1</v>
      </c>
      <c r="F26" s="67">
        <v>18</v>
      </c>
      <c r="G26" s="19"/>
      <c r="J26" s="19">
        <f t="shared" si="2"/>
        <v>0</v>
      </c>
      <c r="K26" s="19">
        <f t="shared" si="3"/>
        <v>0</v>
      </c>
    </row>
    <row r="27" spans="1:11" ht="12.75">
      <c r="A27" s="17" t="s">
        <v>183</v>
      </c>
      <c r="B27" s="13" t="s">
        <v>184</v>
      </c>
      <c r="D27" s="34">
        <f t="shared" si="0"/>
        <v>20</v>
      </c>
      <c r="E27" s="19">
        <f t="shared" si="1"/>
        <v>1</v>
      </c>
      <c r="F27" s="19"/>
      <c r="G27" s="67">
        <v>20</v>
      </c>
      <c r="J27" s="19">
        <f t="shared" si="2"/>
        <v>0</v>
      </c>
      <c r="K27" s="19">
        <f t="shared" si="3"/>
        <v>0</v>
      </c>
    </row>
    <row r="28" spans="1:11" ht="12.75">
      <c r="A28" s="60" t="s">
        <v>188</v>
      </c>
      <c r="B28" s="67" t="s">
        <v>189</v>
      </c>
      <c r="D28" s="34">
        <f t="shared" si="0"/>
        <v>25</v>
      </c>
      <c r="E28" s="19">
        <f t="shared" si="1"/>
        <v>1</v>
      </c>
      <c r="F28" s="19"/>
      <c r="G28" s="67">
        <v>25</v>
      </c>
      <c r="J28" s="19">
        <f t="shared" si="2"/>
        <v>0</v>
      </c>
      <c r="K28" s="19">
        <f t="shared" si="3"/>
        <v>0</v>
      </c>
    </row>
    <row r="29" spans="1:11" ht="12.75">
      <c r="A29" s="60" t="s">
        <v>133</v>
      </c>
      <c r="B29" s="67" t="s">
        <v>11</v>
      </c>
      <c r="D29" s="34">
        <f t="shared" si="0"/>
        <v>9.5</v>
      </c>
      <c r="E29" s="19">
        <f t="shared" si="1"/>
        <v>2</v>
      </c>
      <c r="F29" s="67">
        <v>6</v>
      </c>
      <c r="G29" s="67">
        <v>13</v>
      </c>
      <c r="J29" s="19">
        <f t="shared" si="2"/>
        <v>0</v>
      </c>
      <c r="K29" s="19">
        <f t="shared" si="3"/>
        <v>1</v>
      </c>
    </row>
    <row r="30" spans="1:11" ht="12.75">
      <c r="A30" s="62" t="s">
        <v>44</v>
      </c>
      <c r="B30" s="9" t="s">
        <v>24</v>
      </c>
      <c r="C30" s="3">
        <v>1</v>
      </c>
      <c r="D30" s="34">
        <f t="shared" si="0"/>
        <v>7.5</v>
      </c>
      <c r="E30" s="19">
        <f t="shared" si="1"/>
        <v>2</v>
      </c>
      <c r="F30" s="67">
        <v>13</v>
      </c>
      <c r="G30" s="7">
        <v>2</v>
      </c>
      <c r="J30" s="19">
        <f t="shared" si="2"/>
        <v>1</v>
      </c>
      <c r="K30" s="19">
        <f t="shared" si="3"/>
        <v>1</v>
      </c>
    </row>
    <row r="31" spans="1:11" ht="12.75">
      <c r="A31" s="60" t="s">
        <v>145</v>
      </c>
      <c r="B31" s="67" t="s">
        <v>24</v>
      </c>
      <c r="D31" s="34">
        <f t="shared" si="0"/>
        <v>23</v>
      </c>
      <c r="E31" s="19">
        <f t="shared" si="1"/>
        <v>1</v>
      </c>
      <c r="F31" s="67">
        <v>23</v>
      </c>
      <c r="G31" s="19"/>
      <c r="J31" s="19">
        <f t="shared" si="2"/>
        <v>0</v>
      </c>
      <c r="K31" s="19">
        <f t="shared" si="3"/>
        <v>0</v>
      </c>
    </row>
    <row r="32" spans="1:11" ht="12.75">
      <c r="A32" s="60" t="s">
        <v>147</v>
      </c>
      <c r="B32" s="67" t="s">
        <v>126</v>
      </c>
      <c r="D32" s="34">
        <f t="shared" si="0"/>
        <v>25</v>
      </c>
      <c r="E32" s="19">
        <f t="shared" si="1"/>
        <v>1</v>
      </c>
      <c r="F32" s="67">
        <v>25</v>
      </c>
      <c r="G32" s="19"/>
      <c r="J32" s="19">
        <f t="shared" si="2"/>
        <v>0</v>
      </c>
      <c r="K32" s="19">
        <f t="shared" si="3"/>
        <v>0</v>
      </c>
    </row>
    <row r="33" spans="1:11" ht="12.75">
      <c r="A33" s="60" t="s">
        <v>177</v>
      </c>
      <c r="B33" s="67" t="s">
        <v>24</v>
      </c>
      <c r="D33" s="34">
        <f t="shared" si="0"/>
        <v>15</v>
      </c>
      <c r="E33" s="19">
        <f t="shared" si="1"/>
        <v>1</v>
      </c>
      <c r="F33" s="19"/>
      <c r="G33" s="67">
        <v>15</v>
      </c>
      <c r="H33" s="29"/>
      <c r="J33" s="19">
        <f t="shared" si="2"/>
        <v>0</v>
      </c>
      <c r="K33" s="19">
        <f t="shared" si="3"/>
        <v>0</v>
      </c>
    </row>
    <row r="34" spans="1:11" ht="12.75">
      <c r="A34" s="40" t="s">
        <v>42</v>
      </c>
      <c r="B34" s="6" t="s">
        <v>22</v>
      </c>
      <c r="C34" s="3">
        <v>1</v>
      </c>
      <c r="D34" s="34">
        <f t="shared" si="0"/>
        <v>4.5</v>
      </c>
      <c r="E34" s="19">
        <f t="shared" si="1"/>
        <v>2</v>
      </c>
      <c r="F34" s="5">
        <v>1</v>
      </c>
      <c r="G34" s="67">
        <v>8</v>
      </c>
      <c r="J34" s="19">
        <f t="shared" si="2"/>
        <v>1</v>
      </c>
      <c r="K34" s="19">
        <f t="shared" si="3"/>
        <v>2</v>
      </c>
    </row>
    <row r="35" spans="1:11" ht="12.75">
      <c r="A35" s="60" t="s">
        <v>149</v>
      </c>
      <c r="B35" s="67" t="s">
        <v>25</v>
      </c>
      <c r="D35" s="34">
        <f t="shared" si="0"/>
        <v>27</v>
      </c>
      <c r="E35" s="19">
        <f t="shared" si="1"/>
        <v>1</v>
      </c>
      <c r="F35" s="67">
        <v>27</v>
      </c>
      <c r="G35" s="19"/>
      <c r="J35" s="19">
        <f t="shared" si="2"/>
        <v>0</v>
      </c>
      <c r="K35" s="19">
        <f t="shared" si="3"/>
        <v>0</v>
      </c>
    </row>
    <row r="36" spans="1:11" ht="12.75">
      <c r="A36" s="60" t="s">
        <v>143</v>
      </c>
      <c r="B36" s="67" t="s">
        <v>25</v>
      </c>
      <c r="D36" s="34">
        <f aca="true" t="shared" si="4" ref="D36:D67">SUM(F36:I36)/E36</f>
        <v>21</v>
      </c>
      <c r="E36" s="19">
        <f aca="true" t="shared" si="5" ref="E36:E67">COUNTA(F36:I36)</f>
        <v>1</v>
      </c>
      <c r="F36" s="67">
        <v>21</v>
      </c>
      <c r="H36" s="29"/>
      <c r="J36" s="19">
        <f aca="true" t="shared" si="6" ref="J36:J67">COUNTIF(F36:I36,"&lt;6")</f>
        <v>0</v>
      </c>
      <c r="K36" s="19">
        <f aca="true" t="shared" si="7" ref="K36:K67">COUNTIF(F36:I36,"&lt;11")</f>
        <v>0</v>
      </c>
    </row>
    <row r="37" spans="1:11" ht="12.75">
      <c r="A37" s="60" t="s">
        <v>131</v>
      </c>
      <c r="B37" s="67" t="s">
        <v>24</v>
      </c>
      <c r="D37" s="34">
        <f t="shared" si="4"/>
        <v>4</v>
      </c>
      <c r="E37" s="19">
        <f t="shared" si="5"/>
        <v>1</v>
      </c>
      <c r="F37" s="67">
        <v>4</v>
      </c>
      <c r="G37" s="19"/>
      <c r="J37" s="19">
        <f t="shared" si="6"/>
        <v>1</v>
      </c>
      <c r="K37" s="19">
        <f t="shared" si="7"/>
        <v>1</v>
      </c>
    </row>
    <row r="38" spans="1:11" ht="12.75">
      <c r="A38" s="60" t="s">
        <v>148</v>
      </c>
      <c r="B38" s="67" t="s">
        <v>18</v>
      </c>
      <c r="D38" s="34">
        <f t="shared" si="4"/>
        <v>26</v>
      </c>
      <c r="E38" s="19">
        <f t="shared" si="5"/>
        <v>1</v>
      </c>
      <c r="F38" s="67">
        <v>26</v>
      </c>
      <c r="G38" s="19"/>
      <c r="J38" s="19">
        <f t="shared" si="6"/>
        <v>0</v>
      </c>
      <c r="K38" s="19">
        <f t="shared" si="7"/>
        <v>0</v>
      </c>
    </row>
    <row r="39" spans="1:11" ht="12.75">
      <c r="A39" s="60" t="s">
        <v>146</v>
      </c>
      <c r="B39" s="67" t="s">
        <v>24</v>
      </c>
      <c r="D39" s="34">
        <f t="shared" si="4"/>
        <v>24</v>
      </c>
      <c r="E39" s="19">
        <f t="shared" si="5"/>
        <v>1</v>
      </c>
      <c r="F39" s="67">
        <v>24</v>
      </c>
      <c r="G39" s="19"/>
      <c r="J39" s="19">
        <f t="shared" si="6"/>
        <v>0</v>
      </c>
      <c r="K39" s="19">
        <f t="shared" si="7"/>
        <v>0</v>
      </c>
    </row>
    <row r="40" spans="1:11" ht="12.75">
      <c r="A40" s="60" t="s">
        <v>132</v>
      </c>
      <c r="B40" s="67" t="s">
        <v>28</v>
      </c>
      <c r="D40" s="34">
        <f t="shared" si="4"/>
        <v>5.5</v>
      </c>
      <c r="E40" s="19">
        <f t="shared" si="5"/>
        <v>2</v>
      </c>
      <c r="F40" s="67">
        <v>5</v>
      </c>
      <c r="G40" s="67">
        <v>6</v>
      </c>
      <c r="J40" s="19">
        <f t="shared" si="6"/>
        <v>1</v>
      </c>
      <c r="K40" s="19">
        <f t="shared" si="7"/>
        <v>2</v>
      </c>
    </row>
    <row r="41" spans="1:11" ht="12.75">
      <c r="A41" s="60" t="s">
        <v>140</v>
      </c>
      <c r="B41" s="67" t="s">
        <v>11</v>
      </c>
      <c r="D41" s="34">
        <f t="shared" si="4"/>
        <v>17</v>
      </c>
      <c r="E41" s="19">
        <f t="shared" si="5"/>
        <v>1</v>
      </c>
      <c r="F41" s="67">
        <v>17</v>
      </c>
      <c r="G41" s="19"/>
      <c r="J41" s="19">
        <f t="shared" si="6"/>
        <v>0</v>
      </c>
      <c r="K41" s="19">
        <f t="shared" si="7"/>
        <v>0</v>
      </c>
    </row>
    <row r="42" spans="1:11" ht="12.75">
      <c r="A42" s="14"/>
      <c r="D42" s="34" t="e">
        <f t="shared" si="4"/>
        <v>#DIV/0!</v>
      </c>
      <c r="E42" s="19">
        <f t="shared" si="5"/>
        <v>0</v>
      </c>
      <c r="F42" s="19"/>
      <c r="G42" s="19"/>
      <c r="J42" s="19">
        <f t="shared" si="6"/>
        <v>0</v>
      </c>
      <c r="K42" s="19">
        <f t="shared" si="7"/>
        <v>0</v>
      </c>
    </row>
    <row r="43" spans="1:11" ht="12.75">
      <c r="A43" s="14"/>
      <c r="D43" s="34" t="e">
        <f t="shared" si="4"/>
        <v>#DIV/0!</v>
      </c>
      <c r="E43" s="19">
        <f t="shared" si="5"/>
        <v>0</v>
      </c>
      <c r="F43" s="34"/>
      <c r="G43" s="34"/>
      <c r="H43" s="29"/>
      <c r="J43" s="19">
        <f t="shared" si="6"/>
        <v>0</v>
      </c>
      <c r="K43" s="19">
        <f t="shared" si="7"/>
        <v>0</v>
      </c>
    </row>
    <row r="44" spans="1:11" ht="12.75">
      <c r="A44" s="14"/>
      <c r="D44" s="34" t="e">
        <f t="shared" si="4"/>
        <v>#DIV/0!</v>
      </c>
      <c r="E44" s="19">
        <f t="shared" si="5"/>
        <v>0</v>
      </c>
      <c r="F44" s="19"/>
      <c r="G44" s="19"/>
      <c r="J44" s="19">
        <f t="shared" si="6"/>
        <v>0</v>
      </c>
      <c r="K44" s="19">
        <f t="shared" si="7"/>
        <v>0</v>
      </c>
    </row>
    <row r="45" spans="1:11" ht="12.75">
      <c r="A45" s="17"/>
      <c r="B45" s="27"/>
      <c r="D45" s="34" t="e">
        <f t="shared" si="4"/>
        <v>#DIV/0!</v>
      </c>
      <c r="E45" s="19">
        <f t="shared" si="5"/>
        <v>0</v>
      </c>
      <c r="F45" s="19"/>
      <c r="G45" s="19"/>
      <c r="J45" s="19">
        <f t="shared" si="6"/>
        <v>0</v>
      </c>
      <c r="K45" s="19">
        <f t="shared" si="7"/>
        <v>0</v>
      </c>
    </row>
    <row r="46" spans="1:11" ht="12.75">
      <c r="A46" s="14"/>
      <c r="D46" s="34" t="e">
        <f t="shared" si="4"/>
        <v>#DIV/0!</v>
      </c>
      <c r="E46" s="19">
        <f t="shared" si="5"/>
        <v>0</v>
      </c>
      <c r="F46" s="19"/>
      <c r="G46" s="19"/>
      <c r="J46" s="19">
        <f t="shared" si="6"/>
        <v>0</v>
      </c>
      <c r="K46" s="19">
        <f t="shared" si="7"/>
        <v>0</v>
      </c>
    </row>
    <row r="47" spans="1:11" ht="12.75">
      <c r="A47" s="17"/>
      <c r="B47" s="27"/>
      <c r="D47" s="34" t="e">
        <f t="shared" si="4"/>
        <v>#DIV/0!</v>
      </c>
      <c r="E47" s="19">
        <f t="shared" si="5"/>
        <v>0</v>
      </c>
      <c r="F47" s="19"/>
      <c r="G47" s="19"/>
      <c r="J47" s="19">
        <f t="shared" si="6"/>
        <v>0</v>
      </c>
      <c r="K47" s="19">
        <f t="shared" si="7"/>
        <v>0</v>
      </c>
    </row>
    <row r="48" spans="1:11" ht="12.75">
      <c r="A48" s="14"/>
      <c r="D48" s="34" t="e">
        <f t="shared" si="4"/>
        <v>#DIV/0!</v>
      </c>
      <c r="E48" s="19">
        <f t="shared" si="5"/>
        <v>0</v>
      </c>
      <c r="F48" s="19"/>
      <c r="G48" s="27"/>
      <c r="H48" s="29"/>
      <c r="J48" s="19">
        <f t="shared" si="6"/>
        <v>0</v>
      </c>
      <c r="K48" s="19">
        <f t="shared" si="7"/>
        <v>0</v>
      </c>
    </row>
    <row r="49" spans="1:11" ht="12.75">
      <c r="A49" s="14"/>
      <c r="D49" s="34" t="e">
        <f t="shared" si="4"/>
        <v>#DIV/0!</v>
      </c>
      <c r="E49" s="19">
        <f t="shared" si="5"/>
        <v>0</v>
      </c>
      <c r="F49" s="19"/>
      <c r="G49" s="19"/>
      <c r="J49" s="19">
        <f t="shared" si="6"/>
        <v>0</v>
      </c>
      <c r="K49" s="19">
        <f t="shared" si="7"/>
        <v>0</v>
      </c>
    </row>
    <row r="50" spans="1:11" ht="12.75">
      <c r="A50" s="14"/>
      <c r="D50" s="34" t="e">
        <f t="shared" si="4"/>
        <v>#DIV/0!</v>
      </c>
      <c r="E50" s="19">
        <f t="shared" si="5"/>
        <v>0</v>
      </c>
      <c r="F50" s="19"/>
      <c r="G50" s="19"/>
      <c r="J50" s="19">
        <f t="shared" si="6"/>
        <v>0</v>
      </c>
      <c r="K50" s="19">
        <f t="shared" si="7"/>
        <v>0</v>
      </c>
    </row>
    <row r="51" spans="1:11" ht="12.75">
      <c r="A51" s="14"/>
      <c r="D51" s="34" t="e">
        <f t="shared" si="4"/>
        <v>#DIV/0!</v>
      </c>
      <c r="E51" s="19">
        <f t="shared" si="5"/>
        <v>0</v>
      </c>
      <c r="F51" s="19"/>
      <c r="G51" s="19"/>
      <c r="J51" s="19">
        <f t="shared" si="6"/>
        <v>0</v>
      </c>
      <c r="K51" s="19">
        <f t="shared" si="7"/>
        <v>0</v>
      </c>
    </row>
    <row r="52" spans="1:11" ht="12.75">
      <c r="A52" s="14"/>
      <c r="D52" s="34" t="e">
        <f t="shared" si="4"/>
        <v>#DIV/0!</v>
      </c>
      <c r="E52" s="19">
        <f t="shared" si="5"/>
        <v>0</v>
      </c>
      <c r="F52" s="19"/>
      <c r="G52" s="27"/>
      <c r="J52" s="19">
        <f t="shared" si="6"/>
        <v>0</v>
      </c>
      <c r="K52" s="19">
        <f t="shared" si="7"/>
        <v>0</v>
      </c>
    </row>
    <row r="53" spans="1:11" ht="12.75">
      <c r="A53" s="93"/>
      <c r="D53" s="34" t="e">
        <f t="shared" si="4"/>
        <v>#DIV/0!</v>
      </c>
      <c r="E53" s="19">
        <f t="shared" si="5"/>
        <v>0</v>
      </c>
      <c r="F53" s="19"/>
      <c r="G53" s="19"/>
      <c r="J53" s="19">
        <f t="shared" si="6"/>
        <v>0</v>
      </c>
      <c r="K53" s="19">
        <f t="shared" si="7"/>
        <v>0</v>
      </c>
    </row>
    <row r="54" spans="1:11" ht="12.75">
      <c r="A54" s="14"/>
      <c r="D54" s="34" t="e">
        <f t="shared" si="4"/>
        <v>#DIV/0!</v>
      </c>
      <c r="E54" s="19">
        <f t="shared" si="5"/>
        <v>0</v>
      </c>
      <c r="F54" s="19"/>
      <c r="G54" s="19"/>
      <c r="J54" s="19">
        <f t="shared" si="6"/>
        <v>0</v>
      </c>
      <c r="K54" s="19">
        <f t="shared" si="7"/>
        <v>0</v>
      </c>
    </row>
    <row r="55" spans="1:11" ht="12.75">
      <c r="A55" s="14"/>
      <c r="D55" s="34" t="e">
        <f t="shared" si="4"/>
        <v>#DIV/0!</v>
      </c>
      <c r="E55" s="19">
        <f t="shared" si="5"/>
        <v>0</v>
      </c>
      <c r="F55" s="19"/>
      <c r="G55" s="19"/>
      <c r="J55" s="19">
        <f t="shared" si="6"/>
        <v>0</v>
      </c>
      <c r="K55" s="19">
        <f t="shared" si="7"/>
        <v>0</v>
      </c>
    </row>
    <row r="56" spans="1:11" ht="12.75">
      <c r="A56" s="14"/>
      <c r="D56" s="34" t="e">
        <f t="shared" si="4"/>
        <v>#DIV/0!</v>
      </c>
      <c r="E56" s="19">
        <f t="shared" si="5"/>
        <v>0</v>
      </c>
      <c r="F56" s="19"/>
      <c r="G56" s="19"/>
      <c r="J56" s="19">
        <f t="shared" si="6"/>
        <v>0</v>
      </c>
      <c r="K56" s="19">
        <f t="shared" si="7"/>
        <v>0</v>
      </c>
    </row>
    <row r="57" spans="1:11" ht="12.75">
      <c r="A57" s="14"/>
      <c r="D57" s="34" t="e">
        <f t="shared" si="4"/>
        <v>#DIV/0!</v>
      </c>
      <c r="E57" s="19">
        <f t="shared" si="5"/>
        <v>0</v>
      </c>
      <c r="F57" s="19"/>
      <c r="G57" s="19"/>
      <c r="J57" s="19">
        <f t="shared" si="6"/>
        <v>0</v>
      </c>
      <c r="K57" s="19">
        <f t="shared" si="7"/>
        <v>0</v>
      </c>
    </row>
    <row r="58" spans="1:11" ht="12.75">
      <c r="A58" s="20"/>
      <c r="B58" s="22"/>
      <c r="D58" s="34" t="e">
        <f t="shared" si="4"/>
        <v>#DIV/0!</v>
      </c>
      <c r="E58" s="19">
        <f t="shared" si="5"/>
        <v>0</v>
      </c>
      <c r="F58" s="19"/>
      <c r="G58" s="19"/>
      <c r="J58" s="19">
        <f t="shared" si="6"/>
        <v>0</v>
      </c>
      <c r="K58" s="19">
        <f t="shared" si="7"/>
        <v>0</v>
      </c>
    </row>
    <row r="59" spans="1:11" ht="12.75">
      <c r="A59" s="11"/>
      <c r="D59" s="34" t="e">
        <f t="shared" si="4"/>
        <v>#DIV/0!</v>
      </c>
      <c r="E59" s="19">
        <f t="shared" si="5"/>
        <v>0</v>
      </c>
      <c r="F59" s="34"/>
      <c r="G59" s="34"/>
      <c r="J59" s="19">
        <f t="shared" si="6"/>
        <v>0</v>
      </c>
      <c r="K59" s="19">
        <f t="shared" si="7"/>
        <v>0</v>
      </c>
    </row>
    <row r="60" spans="1:11" ht="12.75">
      <c r="A60" s="20"/>
      <c r="B60" s="22"/>
      <c r="D60" s="34" t="e">
        <f t="shared" si="4"/>
        <v>#DIV/0!</v>
      </c>
      <c r="E60" s="19">
        <f t="shared" si="5"/>
        <v>0</v>
      </c>
      <c r="F60" s="19"/>
      <c r="G60" s="19"/>
      <c r="J60" s="19">
        <f t="shared" si="6"/>
        <v>0</v>
      </c>
      <c r="K60" s="19">
        <f t="shared" si="7"/>
        <v>0</v>
      </c>
    </row>
    <row r="61" spans="1:11" ht="12.75">
      <c r="A61" s="17"/>
      <c r="B61" s="27"/>
      <c r="D61" s="34" t="e">
        <f t="shared" si="4"/>
        <v>#DIV/0!</v>
      </c>
      <c r="E61" s="19">
        <f t="shared" si="5"/>
        <v>0</v>
      </c>
      <c r="F61" s="19"/>
      <c r="G61" s="19"/>
      <c r="J61" s="19">
        <f t="shared" si="6"/>
        <v>0</v>
      </c>
      <c r="K61" s="19">
        <f t="shared" si="7"/>
        <v>0</v>
      </c>
    </row>
    <row r="62" spans="1:11" ht="12.75">
      <c r="A62" s="14"/>
      <c r="D62" s="34" t="e">
        <f t="shared" si="4"/>
        <v>#DIV/0!</v>
      </c>
      <c r="E62" s="19">
        <f t="shared" si="5"/>
        <v>0</v>
      </c>
      <c r="F62" s="19"/>
      <c r="G62" s="19"/>
      <c r="J62" s="19">
        <f t="shared" si="6"/>
        <v>0</v>
      </c>
      <c r="K62" s="19">
        <f t="shared" si="7"/>
        <v>0</v>
      </c>
    </row>
    <row r="63" spans="1:11" ht="12.75">
      <c r="A63" s="14"/>
      <c r="D63" s="34" t="e">
        <f t="shared" si="4"/>
        <v>#DIV/0!</v>
      </c>
      <c r="E63" s="19">
        <f t="shared" si="5"/>
        <v>0</v>
      </c>
      <c r="F63" s="19"/>
      <c r="G63" s="19"/>
      <c r="J63" s="19">
        <f t="shared" si="6"/>
        <v>0</v>
      </c>
      <c r="K63" s="19">
        <f t="shared" si="7"/>
        <v>0</v>
      </c>
    </row>
    <row r="64" spans="1:11" ht="12.75">
      <c r="A64" s="14"/>
      <c r="D64" s="34" t="e">
        <f t="shared" si="4"/>
        <v>#DIV/0!</v>
      </c>
      <c r="E64" s="19">
        <f t="shared" si="5"/>
        <v>0</v>
      </c>
      <c r="F64" s="19"/>
      <c r="G64" s="19"/>
      <c r="J64" s="19">
        <f t="shared" si="6"/>
        <v>0</v>
      </c>
      <c r="K64" s="19">
        <f t="shared" si="7"/>
        <v>0</v>
      </c>
    </row>
    <row r="65" spans="1:11" ht="12.75">
      <c r="A65" s="17"/>
      <c r="B65" s="27"/>
      <c r="D65" s="34" t="e">
        <f t="shared" si="4"/>
        <v>#DIV/0!</v>
      </c>
      <c r="E65" s="19">
        <f t="shared" si="5"/>
        <v>0</v>
      </c>
      <c r="F65" s="19"/>
      <c r="G65" s="34"/>
      <c r="J65" s="19">
        <f t="shared" si="6"/>
        <v>0</v>
      </c>
      <c r="K65" s="19">
        <f t="shared" si="7"/>
        <v>0</v>
      </c>
    </row>
    <row r="66" spans="1:11" ht="12.75">
      <c r="A66" s="14"/>
      <c r="D66" s="34" t="e">
        <f t="shared" si="4"/>
        <v>#DIV/0!</v>
      </c>
      <c r="E66" s="19">
        <f t="shared" si="5"/>
        <v>0</v>
      </c>
      <c r="F66" s="19"/>
      <c r="G66" s="19"/>
      <c r="J66" s="19">
        <f t="shared" si="6"/>
        <v>0</v>
      </c>
      <c r="K66" s="19">
        <f t="shared" si="7"/>
        <v>0</v>
      </c>
    </row>
    <row r="67" spans="1:11" ht="12.75">
      <c r="A67" s="17"/>
      <c r="B67" s="27"/>
      <c r="D67" s="34" t="e">
        <f t="shared" si="4"/>
        <v>#DIV/0!</v>
      </c>
      <c r="E67" s="19">
        <f t="shared" si="5"/>
        <v>0</v>
      </c>
      <c r="F67" s="19"/>
      <c r="G67" s="19"/>
      <c r="J67" s="19">
        <f t="shared" si="6"/>
        <v>0</v>
      </c>
      <c r="K67" s="19">
        <f t="shared" si="7"/>
        <v>0</v>
      </c>
    </row>
    <row r="68" spans="1:11" ht="12.75">
      <c r="A68" s="14"/>
      <c r="D68" s="34" t="e">
        <f aca="true" t="shared" si="8" ref="D68:D99">SUM(F68:I68)/E68</f>
        <v>#DIV/0!</v>
      </c>
      <c r="E68" s="19">
        <f aca="true" t="shared" si="9" ref="E68:E99">COUNTA(F68:I68)</f>
        <v>0</v>
      </c>
      <c r="F68" s="19"/>
      <c r="G68" s="19"/>
      <c r="J68" s="19">
        <f aca="true" t="shared" si="10" ref="J68:J99">COUNTIF(F68:I68,"&lt;6")</f>
        <v>0</v>
      </c>
      <c r="K68" s="19">
        <f aca="true" t="shared" si="11" ref="K68:K99">COUNTIF(F68:I68,"&lt;11")</f>
        <v>0</v>
      </c>
    </row>
    <row r="69" spans="1:11" ht="12.75">
      <c r="A69" s="14"/>
      <c r="D69" s="34" t="e">
        <f t="shared" si="8"/>
        <v>#DIV/0!</v>
      </c>
      <c r="E69" s="19">
        <f t="shared" si="9"/>
        <v>0</v>
      </c>
      <c r="F69" s="19"/>
      <c r="G69" s="19"/>
      <c r="J69" s="19">
        <f t="shared" si="10"/>
        <v>0</v>
      </c>
      <c r="K69" s="19">
        <f t="shared" si="11"/>
        <v>0</v>
      </c>
    </row>
    <row r="70" spans="1:11" ht="12.75">
      <c r="A70" s="14"/>
      <c r="D70" s="34" t="e">
        <f t="shared" si="8"/>
        <v>#DIV/0!</v>
      </c>
      <c r="E70" s="19">
        <f t="shared" si="9"/>
        <v>0</v>
      </c>
      <c r="F70" s="19"/>
      <c r="G70" s="19"/>
      <c r="J70" s="19">
        <f t="shared" si="10"/>
        <v>0</v>
      </c>
      <c r="K70" s="19">
        <f t="shared" si="11"/>
        <v>0</v>
      </c>
    </row>
    <row r="71" spans="1:11" ht="12.75">
      <c r="A71" s="14"/>
      <c r="D71" s="34" t="e">
        <f t="shared" si="8"/>
        <v>#DIV/0!</v>
      </c>
      <c r="E71" s="19">
        <f t="shared" si="9"/>
        <v>0</v>
      </c>
      <c r="F71" s="34"/>
      <c r="G71" s="19"/>
      <c r="J71" s="19">
        <f t="shared" si="10"/>
        <v>0</v>
      </c>
      <c r="K71" s="19">
        <f t="shared" si="11"/>
        <v>0</v>
      </c>
    </row>
    <row r="72" spans="1:11" ht="12.75">
      <c r="A72" s="14"/>
      <c r="D72" s="34" t="e">
        <f t="shared" si="8"/>
        <v>#DIV/0!</v>
      </c>
      <c r="E72" s="19">
        <f t="shared" si="9"/>
        <v>0</v>
      </c>
      <c r="F72" s="19"/>
      <c r="G72" s="19"/>
      <c r="J72" s="19">
        <f t="shared" si="10"/>
        <v>0</v>
      </c>
      <c r="K72" s="19">
        <f t="shared" si="11"/>
        <v>0</v>
      </c>
    </row>
    <row r="73" spans="1:11" ht="12.75">
      <c r="A73" s="14"/>
      <c r="D73" s="34" t="e">
        <f t="shared" si="8"/>
        <v>#DIV/0!</v>
      </c>
      <c r="E73" s="19">
        <f t="shared" si="9"/>
        <v>0</v>
      </c>
      <c r="F73" s="19"/>
      <c r="G73" s="19"/>
      <c r="J73" s="19">
        <f t="shared" si="10"/>
        <v>0</v>
      </c>
      <c r="K73" s="19">
        <f t="shared" si="11"/>
        <v>0</v>
      </c>
    </row>
    <row r="74" spans="1:11" ht="12.75">
      <c r="A74" s="14"/>
      <c r="D74" s="34" t="e">
        <f t="shared" si="8"/>
        <v>#DIV/0!</v>
      </c>
      <c r="E74" s="19">
        <f t="shared" si="9"/>
        <v>0</v>
      </c>
      <c r="F74" s="19"/>
      <c r="G74" s="19"/>
      <c r="J74" s="19">
        <f t="shared" si="10"/>
        <v>0</v>
      </c>
      <c r="K74" s="19">
        <f t="shared" si="11"/>
        <v>0</v>
      </c>
    </row>
    <row r="75" spans="1:11" ht="12.75">
      <c r="A75" s="14"/>
      <c r="D75" s="34" t="e">
        <f t="shared" si="8"/>
        <v>#DIV/0!</v>
      </c>
      <c r="E75" s="19">
        <f t="shared" si="9"/>
        <v>0</v>
      </c>
      <c r="F75" s="34"/>
      <c r="G75" s="34"/>
      <c r="H75" s="29"/>
      <c r="J75" s="19">
        <f t="shared" si="10"/>
        <v>0</v>
      </c>
      <c r="K75" s="19">
        <f t="shared" si="11"/>
        <v>0</v>
      </c>
    </row>
    <row r="76" spans="1:11" ht="12.75">
      <c r="A76" s="14"/>
      <c r="D76" s="34" t="e">
        <f t="shared" si="8"/>
        <v>#DIV/0!</v>
      </c>
      <c r="E76" s="19">
        <f t="shared" si="9"/>
        <v>0</v>
      </c>
      <c r="F76" s="19"/>
      <c r="G76" s="19"/>
      <c r="J76" s="19">
        <f t="shared" si="10"/>
        <v>0</v>
      </c>
      <c r="K76" s="19">
        <f t="shared" si="11"/>
        <v>0</v>
      </c>
    </row>
    <row r="77" spans="1:11" ht="12.75">
      <c r="A77" s="14"/>
      <c r="D77" s="34" t="e">
        <f t="shared" si="8"/>
        <v>#DIV/0!</v>
      </c>
      <c r="E77" s="19">
        <f t="shared" si="9"/>
        <v>0</v>
      </c>
      <c r="F77" s="19"/>
      <c r="G77" s="19"/>
      <c r="J77" s="19">
        <f t="shared" si="10"/>
        <v>0</v>
      </c>
      <c r="K77" s="19">
        <f t="shared" si="11"/>
        <v>0</v>
      </c>
    </row>
    <row r="78" spans="1:11" ht="12.75">
      <c r="A78" s="20"/>
      <c r="B78" s="22"/>
      <c r="D78" s="34" t="e">
        <f t="shared" si="8"/>
        <v>#DIV/0!</v>
      </c>
      <c r="E78" s="19">
        <f t="shared" si="9"/>
        <v>0</v>
      </c>
      <c r="F78" s="19"/>
      <c r="G78" s="19"/>
      <c r="J78" s="19">
        <f t="shared" si="10"/>
        <v>0</v>
      </c>
      <c r="K78" s="19">
        <f t="shared" si="11"/>
        <v>0</v>
      </c>
    </row>
    <row r="79" spans="1:11" ht="12.75">
      <c r="A79" s="14"/>
      <c r="D79" s="34" t="e">
        <f t="shared" si="8"/>
        <v>#DIV/0!</v>
      </c>
      <c r="E79" s="19">
        <f t="shared" si="9"/>
        <v>0</v>
      </c>
      <c r="F79" s="19"/>
      <c r="G79" s="19"/>
      <c r="J79" s="19">
        <f t="shared" si="10"/>
        <v>0</v>
      </c>
      <c r="K79" s="19">
        <f t="shared" si="11"/>
        <v>0</v>
      </c>
    </row>
    <row r="80" spans="1:11" ht="12.75">
      <c r="A80" s="14"/>
      <c r="D80" s="34" t="e">
        <f t="shared" si="8"/>
        <v>#DIV/0!</v>
      </c>
      <c r="E80" s="19">
        <f t="shared" si="9"/>
        <v>0</v>
      </c>
      <c r="F80" s="19"/>
      <c r="G80" s="19"/>
      <c r="J80" s="19">
        <f t="shared" si="10"/>
        <v>0</v>
      </c>
      <c r="K80" s="19">
        <f t="shared" si="11"/>
        <v>0</v>
      </c>
    </row>
    <row r="81" spans="1:11" ht="12.75">
      <c r="A81" s="14"/>
      <c r="D81" s="34" t="e">
        <f t="shared" si="8"/>
        <v>#DIV/0!</v>
      </c>
      <c r="E81" s="19">
        <f t="shared" si="9"/>
        <v>0</v>
      </c>
      <c r="F81" s="19"/>
      <c r="G81" s="19"/>
      <c r="J81" s="19">
        <f t="shared" si="10"/>
        <v>0</v>
      </c>
      <c r="K81" s="19">
        <f t="shared" si="11"/>
        <v>0</v>
      </c>
    </row>
    <row r="82" spans="1:11" ht="12.75">
      <c r="A82" s="20"/>
      <c r="B82" s="22"/>
      <c r="D82" s="34" t="e">
        <f t="shared" si="8"/>
        <v>#DIV/0!</v>
      </c>
      <c r="E82" s="19">
        <f t="shared" si="9"/>
        <v>0</v>
      </c>
      <c r="F82" s="19"/>
      <c r="G82" s="19"/>
      <c r="J82" s="19">
        <f t="shared" si="10"/>
        <v>0</v>
      </c>
      <c r="K82" s="19">
        <f t="shared" si="11"/>
        <v>0</v>
      </c>
    </row>
    <row r="83" spans="1:11" ht="12.75">
      <c r="A83" s="14"/>
      <c r="D83" s="34" t="e">
        <f t="shared" si="8"/>
        <v>#DIV/0!</v>
      </c>
      <c r="E83" s="19">
        <f t="shared" si="9"/>
        <v>0</v>
      </c>
      <c r="F83" s="19"/>
      <c r="G83" s="19"/>
      <c r="J83" s="19">
        <f t="shared" si="10"/>
        <v>0</v>
      </c>
      <c r="K83" s="19">
        <f t="shared" si="11"/>
        <v>0</v>
      </c>
    </row>
    <row r="84" spans="1:11" ht="12.75">
      <c r="A84" s="14"/>
      <c r="D84" s="34" t="e">
        <f t="shared" si="8"/>
        <v>#DIV/0!</v>
      </c>
      <c r="E84" s="19">
        <f t="shared" si="9"/>
        <v>0</v>
      </c>
      <c r="F84" s="34"/>
      <c r="G84" s="19"/>
      <c r="J84" s="19">
        <f t="shared" si="10"/>
        <v>0</v>
      </c>
      <c r="K84" s="19">
        <f t="shared" si="11"/>
        <v>0</v>
      </c>
    </row>
    <row r="85" spans="1:11" ht="12.75">
      <c r="A85" s="14"/>
      <c r="D85" s="34" t="e">
        <f t="shared" si="8"/>
        <v>#DIV/0!</v>
      </c>
      <c r="E85" s="19">
        <f t="shared" si="9"/>
        <v>0</v>
      </c>
      <c r="F85" s="19"/>
      <c r="G85" s="19"/>
      <c r="J85" s="19">
        <f t="shared" si="10"/>
        <v>0</v>
      </c>
      <c r="K85" s="19">
        <f t="shared" si="11"/>
        <v>0</v>
      </c>
    </row>
    <row r="86" spans="1:11" ht="12.75">
      <c r="A86" s="14"/>
      <c r="D86" s="34" t="e">
        <f t="shared" si="8"/>
        <v>#DIV/0!</v>
      </c>
      <c r="E86" s="19">
        <f t="shared" si="9"/>
        <v>0</v>
      </c>
      <c r="F86" s="19"/>
      <c r="G86" s="19"/>
      <c r="J86" s="19">
        <f t="shared" si="10"/>
        <v>0</v>
      </c>
      <c r="K86" s="19">
        <f t="shared" si="11"/>
        <v>0</v>
      </c>
    </row>
    <row r="87" spans="1:11" ht="12.75">
      <c r="A87" s="14"/>
      <c r="D87" s="34" t="e">
        <f t="shared" si="8"/>
        <v>#DIV/0!</v>
      </c>
      <c r="E87" s="19">
        <f t="shared" si="9"/>
        <v>0</v>
      </c>
      <c r="F87" s="19"/>
      <c r="G87" s="27"/>
      <c r="J87" s="19">
        <f t="shared" si="10"/>
        <v>0</v>
      </c>
      <c r="K87" s="19">
        <f t="shared" si="11"/>
        <v>0</v>
      </c>
    </row>
    <row r="88" spans="1:11" ht="12.75">
      <c r="A88" s="14"/>
      <c r="D88" s="34" t="e">
        <f t="shared" si="8"/>
        <v>#DIV/0!</v>
      </c>
      <c r="E88" s="19">
        <f t="shared" si="9"/>
        <v>0</v>
      </c>
      <c r="F88" s="19"/>
      <c r="G88" s="19"/>
      <c r="J88" s="19">
        <f t="shared" si="10"/>
        <v>0</v>
      </c>
      <c r="K88" s="19">
        <f t="shared" si="11"/>
        <v>0</v>
      </c>
    </row>
    <row r="89" spans="1:11" ht="12.75">
      <c r="A89" s="20"/>
      <c r="B89" s="22"/>
      <c r="D89" s="34" t="e">
        <f t="shared" si="8"/>
        <v>#DIV/0!</v>
      </c>
      <c r="E89" s="19">
        <f t="shared" si="9"/>
        <v>0</v>
      </c>
      <c r="F89" s="19"/>
      <c r="G89" s="19"/>
      <c r="J89" s="19">
        <f t="shared" si="10"/>
        <v>0</v>
      </c>
      <c r="K89" s="19">
        <f t="shared" si="11"/>
        <v>0</v>
      </c>
    </row>
    <row r="90" spans="1:11" ht="12.75">
      <c r="A90" s="14"/>
      <c r="D90" s="34" t="e">
        <f t="shared" si="8"/>
        <v>#DIV/0!</v>
      </c>
      <c r="E90" s="19">
        <f t="shared" si="9"/>
        <v>0</v>
      </c>
      <c r="F90" s="19"/>
      <c r="G90" s="19"/>
      <c r="J90" s="19">
        <f t="shared" si="10"/>
        <v>0</v>
      </c>
      <c r="K90" s="19">
        <f t="shared" si="11"/>
        <v>0</v>
      </c>
    </row>
    <row r="91" spans="1:11" ht="12.75">
      <c r="A91" s="14"/>
      <c r="D91" s="34" t="e">
        <f t="shared" si="8"/>
        <v>#DIV/0!</v>
      </c>
      <c r="E91" s="19">
        <f t="shared" si="9"/>
        <v>0</v>
      </c>
      <c r="F91" s="19"/>
      <c r="G91" s="19"/>
      <c r="J91" s="19">
        <f t="shared" si="10"/>
        <v>0</v>
      </c>
      <c r="K91" s="19">
        <f t="shared" si="11"/>
        <v>0</v>
      </c>
    </row>
    <row r="92" spans="1:11" ht="12.75">
      <c r="A92" s="17"/>
      <c r="B92" s="27"/>
      <c r="D92" s="34" t="e">
        <f t="shared" si="8"/>
        <v>#DIV/0!</v>
      </c>
      <c r="E92" s="19">
        <f t="shared" si="9"/>
        <v>0</v>
      </c>
      <c r="F92" s="34"/>
      <c r="G92" s="34"/>
      <c r="J92" s="19">
        <f t="shared" si="10"/>
        <v>0</v>
      </c>
      <c r="K92" s="19">
        <f t="shared" si="11"/>
        <v>0</v>
      </c>
    </row>
    <row r="93" spans="1:11" ht="12.75">
      <c r="A93" s="14"/>
      <c r="D93" s="34" t="e">
        <f t="shared" si="8"/>
        <v>#DIV/0!</v>
      </c>
      <c r="E93" s="19">
        <f t="shared" si="9"/>
        <v>0</v>
      </c>
      <c r="F93" s="19"/>
      <c r="G93" s="19"/>
      <c r="J93" s="19">
        <f t="shared" si="10"/>
        <v>0</v>
      </c>
      <c r="K93" s="19">
        <f t="shared" si="11"/>
        <v>0</v>
      </c>
    </row>
    <row r="94" spans="1:11" ht="12.75">
      <c r="A94" s="14"/>
      <c r="D94" s="34" t="e">
        <f t="shared" si="8"/>
        <v>#DIV/0!</v>
      </c>
      <c r="E94" s="19">
        <f t="shared" si="9"/>
        <v>0</v>
      </c>
      <c r="F94" s="19"/>
      <c r="G94" s="19"/>
      <c r="J94" s="19">
        <f t="shared" si="10"/>
        <v>0</v>
      </c>
      <c r="K94" s="19">
        <f t="shared" si="11"/>
        <v>0</v>
      </c>
    </row>
    <row r="95" spans="1:11" ht="12.75">
      <c r="A95" s="14"/>
      <c r="D95" s="34" t="e">
        <f t="shared" si="8"/>
        <v>#DIV/0!</v>
      </c>
      <c r="E95" s="19">
        <f t="shared" si="9"/>
        <v>0</v>
      </c>
      <c r="F95" s="19"/>
      <c r="G95" s="19"/>
      <c r="J95" s="19">
        <f t="shared" si="10"/>
        <v>0</v>
      </c>
      <c r="K95" s="19">
        <f t="shared" si="11"/>
        <v>0</v>
      </c>
    </row>
    <row r="96" spans="1:11" ht="12.75">
      <c r="A96" s="14"/>
      <c r="D96" s="34" t="e">
        <f t="shared" si="8"/>
        <v>#DIV/0!</v>
      </c>
      <c r="E96" s="19">
        <f t="shared" si="9"/>
        <v>0</v>
      </c>
      <c r="F96" s="34"/>
      <c r="G96" s="19"/>
      <c r="J96" s="19">
        <f t="shared" si="10"/>
        <v>0</v>
      </c>
      <c r="K96" s="19">
        <f t="shared" si="11"/>
        <v>0</v>
      </c>
    </row>
    <row r="97" spans="1:11" ht="12.75">
      <c r="A97" s="11"/>
      <c r="D97" s="34" t="e">
        <f t="shared" si="8"/>
        <v>#DIV/0!</v>
      </c>
      <c r="E97" s="19">
        <f t="shared" si="9"/>
        <v>0</v>
      </c>
      <c r="F97" s="19"/>
      <c r="G97" s="19"/>
      <c r="J97" s="19">
        <f t="shared" si="10"/>
        <v>0</v>
      </c>
      <c r="K97" s="19">
        <f t="shared" si="11"/>
        <v>0</v>
      </c>
    </row>
    <row r="98" spans="1:11" ht="12.75">
      <c r="A98" s="14"/>
      <c r="D98" s="34" t="e">
        <f t="shared" si="8"/>
        <v>#DIV/0!</v>
      </c>
      <c r="E98" s="19">
        <f t="shared" si="9"/>
        <v>0</v>
      </c>
      <c r="F98" s="34"/>
      <c r="G98" s="19"/>
      <c r="J98" s="19">
        <f t="shared" si="10"/>
        <v>0</v>
      </c>
      <c r="K98" s="19">
        <f t="shared" si="11"/>
        <v>0</v>
      </c>
    </row>
    <row r="99" spans="1:11" ht="12.75">
      <c r="A99" s="14"/>
      <c r="D99" s="34" t="e">
        <f t="shared" si="8"/>
        <v>#DIV/0!</v>
      </c>
      <c r="E99" s="19">
        <f t="shared" si="9"/>
        <v>0</v>
      </c>
      <c r="F99" s="19"/>
      <c r="G99" s="19"/>
      <c r="J99" s="19">
        <f t="shared" si="10"/>
        <v>0</v>
      </c>
      <c r="K99" s="19">
        <f t="shared" si="11"/>
        <v>0</v>
      </c>
    </row>
    <row r="100" spans="1:11" ht="12.75">
      <c r="A100" s="14"/>
      <c r="D100" s="34" t="e">
        <f aca="true" t="shared" si="12" ref="D100:D131">SUM(F100:I100)/E100</f>
        <v>#DIV/0!</v>
      </c>
      <c r="E100" s="19">
        <f aca="true" t="shared" si="13" ref="E100:E131">COUNTA(F100:I100)</f>
        <v>0</v>
      </c>
      <c r="F100" s="19"/>
      <c r="G100" s="19"/>
      <c r="H100" s="29"/>
      <c r="J100" s="19">
        <f aca="true" t="shared" si="14" ref="J100:J131">COUNTIF(F100:I100,"&lt;6")</f>
        <v>0</v>
      </c>
      <c r="K100" s="19">
        <f aca="true" t="shared" si="15" ref="K100:K131">COUNTIF(F100:I100,"&lt;11")</f>
        <v>0</v>
      </c>
    </row>
    <row r="101" spans="1:11" ht="12.75">
      <c r="A101" s="14"/>
      <c r="D101" s="34" t="e">
        <f t="shared" si="12"/>
        <v>#DIV/0!</v>
      </c>
      <c r="E101" s="19">
        <f t="shared" si="13"/>
        <v>0</v>
      </c>
      <c r="F101" s="19"/>
      <c r="G101" s="19"/>
      <c r="J101" s="19">
        <f t="shared" si="14"/>
        <v>0</v>
      </c>
      <c r="K101" s="19">
        <f t="shared" si="15"/>
        <v>0</v>
      </c>
    </row>
    <row r="102" spans="1:11" ht="12.75">
      <c r="A102" s="14"/>
      <c r="D102" s="34" t="e">
        <f t="shared" si="12"/>
        <v>#DIV/0!</v>
      </c>
      <c r="E102" s="19">
        <f t="shared" si="13"/>
        <v>0</v>
      </c>
      <c r="F102" s="19"/>
      <c r="G102" s="19"/>
      <c r="J102" s="19">
        <f t="shared" si="14"/>
        <v>0</v>
      </c>
      <c r="K102" s="19">
        <f t="shared" si="15"/>
        <v>0</v>
      </c>
    </row>
    <row r="103" spans="1:11" ht="12.75">
      <c r="A103" s="93"/>
      <c r="D103" s="34" t="e">
        <f t="shared" si="12"/>
        <v>#DIV/0!</v>
      </c>
      <c r="E103" s="19">
        <f t="shared" si="13"/>
        <v>0</v>
      </c>
      <c r="F103" s="19"/>
      <c r="G103" s="19"/>
      <c r="J103" s="19">
        <f t="shared" si="14"/>
        <v>0</v>
      </c>
      <c r="K103" s="19">
        <f t="shared" si="15"/>
        <v>0</v>
      </c>
    </row>
    <row r="104" spans="1:11" ht="12.75">
      <c r="A104" s="14"/>
      <c r="D104" s="34" t="e">
        <f t="shared" si="12"/>
        <v>#DIV/0!</v>
      </c>
      <c r="E104" s="19">
        <f t="shared" si="13"/>
        <v>0</v>
      </c>
      <c r="F104" s="19"/>
      <c r="G104" s="19"/>
      <c r="J104" s="19">
        <f t="shared" si="14"/>
        <v>0</v>
      </c>
      <c r="K104" s="19">
        <f t="shared" si="15"/>
        <v>0</v>
      </c>
    </row>
    <row r="105" spans="1:11" ht="12.75">
      <c r="A105" s="14"/>
      <c r="D105" s="34" t="e">
        <f t="shared" si="12"/>
        <v>#DIV/0!</v>
      </c>
      <c r="E105" s="19">
        <f t="shared" si="13"/>
        <v>0</v>
      </c>
      <c r="F105" s="19"/>
      <c r="G105" s="19"/>
      <c r="J105" s="19">
        <f t="shared" si="14"/>
        <v>0</v>
      </c>
      <c r="K105" s="19">
        <f t="shared" si="15"/>
        <v>0</v>
      </c>
    </row>
    <row r="106" spans="1:11" ht="12.75">
      <c r="A106" s="14"/>
      <c r="D106" s="34" t="e">
        <f t="shared" si="12"/>
        <v>#DIV/0!</v>
      </c>
      <c r="E106" s="19">
        <f t="shared" si="13"/>
        <v>0</v>
      </c>
      <c r="F106" s="19"/>
      <c r="G106" s="19"/>
      <c r="J106" s="19">
        <f t="shared" si="14"/>
        <v>0</v>
      </c>
      <c r="K106" s="19">
        <f t="shared" si="15"/>
        <v>0</v>
      </c>
    </row>
    <row r="107" spans="1:11" ht="12.75">
      <c r="A107" s="14"/>
      <c r="D107" s="34" t="e">
        <f t="shared" si="12"/>
        <v>#DIV/0!</v>
      </c>
      <c r="E107" s="19">
        <f t="shared" si="13"/>
        <v>0</v>
      </c>
      <c r="F107" s="19"/>
      <c r="G107" s="19"/>
      <c r="J107" s="19">
        <f t="shared" si="14"/>
        <v>0</v>
      </c>
      <c r="K107" s="19">
        <f t="shared" si="15"/>
        <v>0</v>
      </c>
    </row>
    <row r="108" spans="1:11" ht="12.75">
      <c r="A108" s="14"/>
      <c r="D108" s="34" t="e">
        <f t="shared" si="12"/>
        <v>#DIV/0!</v>
      </c>
      <c r="E108" s="19">
        <f t="shared" si="13"/>
        <v>0</v>
      </c>
      <c r="F108" s="19"/>
      <c r="G108" s="19"/>
      <c r="J108" s="19">
        <f t="shared" si="14"/>
        <v>0</v>
      </c>
      <c r="K108" s="19">
        <f t="shared" si="15"/>
        <v>0</v>
      </c>
    </row>
    <row r="109" spans="1:11" ht="12.75">
      <c r="A109" s="14"/>
      <c r="D109" s="34" t="e">
        <f t="shared" si="12"/>
        <v>#DIV/0!</v>
      </c>
      <c r="E109" s="19">
        <f t="shared" si="13"/>
        <v>0</v>
      </c>
      <c r="F109" s="19"/>
      <c r="G109" s="19"/>
      <c r="J109" s="19">
        <f t="shared" si="14"/>
        <v>0</v>
      </c>
      <c r="K109" s="19">
        <f t="shared" si="15"/>
        <v>0</v>
      </c>
    </row>
    <row r="110" spans="1:11" ht="12.75">
      <c r="A110" s="14"/>
      <c r="D110" s="34" t="e">
        <f t="shared" si="12"/>
        <v>#DIV/0!</v>
      </c>
      <c r="E110" s="19">
        <f t="shared" si="13"/>
        <v>0</v>
      </c>
      <c r="F110" s="19"/>
      <c r="G110" s="19"/>
      <c r="J110" s="19">
        <f t="shared" si="14"/>
        <v>0</v>
      </c>
      <c r="K110" s="19">
        <f t="shared" si="15"/>
        <v>0</v>
      </c>
    </row>
    <row r="111" spans="1:11" ht="12.75">
      <c r="A111" s="11"/>
      <c r="B111" s="27"/>
      <c r="D111" s="34" t="e">
        <f t="shared" si="12"/>
        <v>#DIV/0!</v>
      </c>
      <c r="E111" s="19">
        <f t="shared" si="13"/>
        <v>0</v>
      </c>
      <c r="F111" s="19"/>
      <c r="G111" s="19"/>
      <c r="J111" s="19">
        <f t="shared" si="14"/>
        <v>0</v>
      </c>
      <c r="K111" s="19">
        <f t="shared" si="15"/>
        <v>0</v>
      </c>
    </row>
    <row r="112" spans="1:11" ht="12.75">
      <c r="A112" s="8"/>
      <c r="B112" s="27"/>
      <c r="D112" s="34" t="e">
        <f t="shared" si="12"/>
        <v>#DIV/0!</v>
      </c>
      <c r="E112" s="19">
        <f t="shared" si="13"/>
        <v>0</v>
      </c>
      <c r="F112" s="19"/>
      <c r="G112" s="19"/>
      <c r="J112" s="19">
        <f t="shared" si="14"/>
        <v>0</v>
      </c>
      <c r="K112" s="19">
        <f t="shared" si="15"/>
        <v>0</v>
      </c>
    </row>
    <row r="113" spans="1:11" ht="12.75">
      <c r="A113" s="8"/>
      <c r="B113" s="27"/>
      <c r="D113" s="34" t="e">
        <f t="shared" si="12"/>
        <v>#DIV/0!</v>
      </c>
      <c r="E113" s="19">
        <f t="shared" si="13"/>
        <v>0</v>
      </c>
      <c r="F113" s="19"/>
      <c r="G113" s="19"/>
      <c r="J113" s="19">
        <f t="shared" si="14"/>
        <v>0</v>
      </c>
      <c r="K113" s="19">
        <f t="shared" si="15"/>
        <v>0</v>
      </c>
    </row>
    <row r="114" spans="1:11" ht="12.75">
      <c r="A114" s="14"/>
      <c r="D114" s="34" t="e">
        <f t="shared" si="12"/>
        <v>#DIV/0!</v>
      </c>
      <c r="E114" s="19">
        <f t="shared" si="13"/>
        <v>0</v>
      </c>
      <c r="F114" s="19"/>
      <c r="G114" s="19"/>
      <c r="J114" s="19">
        <f t="shared" si="14"/>
        <v>0</v>
      </c>
      <c r="K114" s="19">
        <f t="shared" si="15"/>
        <v>0</v>
      </c>
    </row>
    <row r="115" spans="1:11" ht="12.75">
      <c r="A115" s="14"/>
      <c r="D115" s="34" t="e">
        <f t="shared" si="12"/>
        <v>#DIV/0!</v>
      </c>
      <c r="E115" s="19">
        <f t="shared" si="13"/>
        <v>0</v>
      </c>
      <c r="F115" s="19"/>
      <c r="G115" s="19"/>
      <c r="J115" s="19">
        <f t="shared" si="14"/>
        <v>0</v>
      </c>
      <c r="K115" s="19">
        <f t="shared" si="15"/>
        <v>0</v>
      </c>
    </row>
    <row r="116" spans="1:11" ht="12.75">
      <c r="A116" s="14"/>
      <c r="D116" s="34" t="e">
        <f t="shared" si="12"/>
        <v>#DIV/0!</v>
      </c>
      <c r="E116" s="19">
        <f t="shared" si="13"/>
        <v>0</v>
      </c>
      <c r="F116" s="19"/>
      <c r="G116" s="19"/>
      <c r="J116" s="19">
        <f t="shared" si="14"/>
        <v>0</v>
      </c>
      <c r="K116" s="19">
        <f t="shared" si="15"/>
        <v>0</v>
      </c>
    </row>
    <row r="117" spans="1:11" ht="12.75">
      <c r="A117" s="14"/>
      <c r="D117" s="34" t="e">
        <f t="shared" si="12"/>
        <v>#DIV/0!</v>
      </c>
      <c r="E117" s="19">
        <f t="shared" si="13"/>
        <v>0</v>
      </c>
      <c r="F117" s="19"/>
      <c r="G117" s="27"/>
      <c r="H117" s="29"/>
      <c r="J117" s="19">
        <f t="shared" si="14"/>
        <v>0</v>
      </c>
      <c r="K117" s="19">
        <f t="shared" si="15"/>
        <v>0</v>
      </c>
    </row>
    <row r="118" spans="1:11" ht="12.75">
      <c r="A118" s="14"/>
      <c r="D118" s="34" t="e">
        <f t="shared" si="12"/>
        <v>#DIV/0!</v>
      </c>
      <c r="E118" s="19">
        <f t="shared" si="13"/>
        <v>0</v>
      </c>
      <c r="F118" s="19"/>
      <c r="G118" s="19"/>
      <c r="J118" s="19">
        <f t="shared" si="14"/>
        <v>0</v>
      </c>
      <c r="K118" s="19">
        <f t="shared" si="15"/>
        <v>0</v>
      </c>
    </row>
    <row r="119" spans="1:11" ht="12.75">
      <c r="A119" s="14"/>
      <c r="D119" s="34" t="e">
        <f t="shared" si="12"/>
        <v>#DIV/0!</v>
      </c>
      <c r="E119" s="19">
        <f t="shared" si="13"/>
        <v>0</v>
      </c>
      <c r="F119" s="19"/>
      <c r="G119" s="19"/>
      <c r="J119" s="19">
        <f t="shared" si="14"/>
        <v>0</v>
      </c>
      <c r="K119" s="19">
        <f t="shared" si="15"/>
        <v>0</v>
      </c>
    </row>
    <row r="120" spans="1:11" ht="12.75">
      <c r="A120" s="14"/>
      <c r="D120" s="34" t="e">
        <f t="shared" si="12"/>
        <v>#DIV/0!</v>
      </c>
      <c r="E120" s="19">
        <f t="shared" si="13"/>
        <v>0</v>
      </c>
      <c r="F120" s="19"/>
      <c r="G120" s="19"/>
      <c r="J120" s="19">
        <f t="shared" si="14"/>
        <v>0</v>
      </c>
      <c r="K120" s="19">
        <f t="shared" si="15"/>
        <v>0</v>
      </c>
    </row>
    <row r="121" spans="1:11" ht="12.75">
      <c r="A121" s="14"/>
      <c r="D121" s="34" t="e">
        <f t="shared" si="12"/>
        <v>#DIV/0!</v>
      </c>
      <c r="E121" s="19">
        <f t="shared" si="13"/>
        <v>0</v>
      </c>
      <c r="F121" s="19"/>
      <c r="G121" s="19"/>
      <c r="J121" s="19">
        <f t="shared" si="14"/>
        <v>0</v>
      </c>
      <c r="K121" s="19">
        <f t="shared" si="15"/>
        <v>0</v>
      </c>
    </row>
    <row r="122" spans="1:11" ht="12.75">
      <c r="A122" s="14"/>
      <c r="D122" s="34" t="e">
        <f t="shared" si="12"/>
        <v>#DIV/0!</v>
      </c>
      <c r="E122" s="19">
        <f t="shared" si="13"/>
        <v>0</v>
      </c>
      <c r="F122" s="19"/>
      <c r="G122" s="19"/>
      <c r="J122" s="19">
        <f t="shared" si="14"/>
        <v>0</v>
      </c>
      <c r="K122" s="19">
        <f t="shared" si="15"/>
        <v>0</v>
      </c>
    </row>
    <row r="123" spans="1:11" ht="12.75">
      <c r="A123" s="14"/>
      <c r="D123" s="34" t="e">
        <f t="shared" si="12"/>
        <v>#DIV/0!</v>
      </c>
      <c r="E123" s="19">
        <f t="shared" si="13"/>
        <v>0</v>
      </c>
      <c r="F123" s="19"/>
      <c r="G123" s="19"/>
      <c r="J123" s="19">
        <f t="shared" si="14"/>
        <v>0</v>
      </c>
      <c r="K123" s="19">
        <f t="shared" si="15"/>
        <v>0</v>
      </c>
    </row>
    <row r="124" spans="1:11" ht="12.75">
      <c r="A124" s="17"/>
      <c r="D124" s="34" t="e">
        <f t="shared" si="12"/>
        <v>#DIV/0!</v>
      </c>
      <c r="E124" s="19">
        <f t="shared" si="13"/>
        <v>0</v>
      </c>
      <c r="H124" s="29"/>
      <c r="J124" s="19">
        <f t="shared" si="14"/>
        <v>0</v>
      </c>
      <c r="K124" s="19">
        <f t="shared" si="15"/>
        <v>0</v>
      </c>
    </row>
    <row r="125" spans="1:11" ht="12.75">
      <c r="A125" s="14"/>
      <c r="D125" s="34" t="e">
        <f t="shared" si="12"/>
        <v>#DIV/0!</v>
      </c>
      <c r="E125" s="19">
        <f t="shared" si="13"/>
        <v>0</v>
      </c>
      <c r="F125" s="19"/>
      <c r="G125" s="19"/>
      <c r="J125" s="19">
        <f t="shared" si="14"/>
        <v>0</v>
      </c>
      <c r="K125" s="19">
        <f t="shared" si="15"/>
        <v>0</v>
      </c>
    </row>
    <row r="126" spans="1:11" ht="12.75">
      <c r="A126" s="14"/>
      <c r="D126" s="34" t="e">
        <f t="shared" si="12"/>
        <v>#DIV/0!</v>
      </c>
      <c r="E126" s="19">
        <f t="shared" si="13"/>
        <v>0</v>
      </c>
      <c r="F126" s="19"/>
      <c r="G126" s="19"/>
      <c r="J126" s="19">
        <f t="shared" si="14"/>
        <v>0</v>
      </c>
      <c r="K126" s="19">
        <f t="shared" si="15"/>
        <v>0</v>
      </c>
    </row>
    <row r="127" spans="1:11" ht="12.75">
      <c r="A127" s="14"/>
      <c r="D127" s="34" t="e">
        <f t="shared" si="12"/>
        <v>#DIV/0!</v>
      </c>
      <c r="E127" s="19">
        <f t="shared" si="13"/>
        <v>0</v>
      </c>
      <c r="F127" s="34"/>
      <c r="G127" s="34"/>
      <c r="J127" s="19">
        <f t="shared" si="14"/>
        <v>0</v>
      </c>
      <c r="K127" s="19">
        <f t="shared" si="15"/>
        <v>0</v>
      </c>
    </row>
    <row r="128" spans="1:11" ht="12.75">
      <c r="A128" s="14"/>
      <c r="D128" s="34" t="e">
        <f t="shared" si="12"/>
        <v>#DIV/0!</v>
      </c>
      <c r="E128" s="19">
        <f t="shared" si="13"/>
        <v>0</v>
      </c>
      <c r="F128" s="19"/>
      <c r="G128" s="19"/>
      <c r="J128" s="19">
        <f t="shared" si="14"/>
        <v>0</v>
      </c>
      <c r="K128" s="19">
        <f t="shared" si="15"/>
        <v>0</v>
      </c>
    </row>
    <row r="129" spans="1:11" ht="12.75">
      <c r="A129" s="14"/>
      <c r="D129" s="34" t="e">
        <f t="shared" si="12"/>
        <v>#DIV/0!</v>
      </c>
      <c r="E129" s="19">
        <f t="shared" si="13"/>
        <v>0</v>
      </c>
      <c r="F129" s="19"/>
      <c r="G129" s="19"/>
      <c r="J129" s="19">
        <f t="shared" si="14"/>
        <v>0</v>
      </c>
      <c r="K129" s="19">
        <f t="shared" si="15"/>
        <v>0</v>
      </c>
    </row>
    <row r="130" spans="1:11" ht="12.75">
      <c r="A130" s="14"/>
      <c r="D130" s="34" t="e">
        <f t="shared" si="12"/>
        <v>#DIV/0!</v>
      </c>
      <c r="E130" s="19">
        <f t="shared" si="13"/>
        <v>0</v>
      </c>
      <c r="F130" s="19"/>
      <c r="G130" s="19"/>
      <c r="J130" s="19">
        <f t="shared" si="14"/>
        <v>0</v>
      </c>
      <c r="K130" s="19">
        <f t="shared" si="15"/>
        <v>0</v>
      </c>
    </row>
    <row r="131" spans="1:11" ht="12.75">
      <c r="A131" s="14"/>
      <c r="D131" s="34" t="e">
        <f t="shared" si="12"/>
        <v>#DIV/0!</v>
      </c>
      <c r="E131" s="19">
        <f t="shared" si="13"/>
        <v>0</v>
      </c>
      <c r="F131" s="19"/>
      <c r="G131" s="19"/>
      <c r="J131" s="19">
        <f t="shared" si="14"/>
        <v>0</v>
      </c>
      <c r="K131" s="19">
        <f t="shared" si="15"/>
        <v>0</v>
      </c>
    </row>
    <row r="132" spans="1:11" ht="12.75">
      <c r="A132" s="14"/>
      <c r="D132" s="34" t="e">
        <f>SUM(F132:I132)/E132</f>
        <v>#DIV/0!</v>
      </c>
      <c r="E132" s="19">
        <f>COUNTA(F132:I132)</f>
        <v>0</v>
      </c>
      <c r="F132" s="19"/>
      <c r="G132" s="19"/>
      <c r="J132" s="19">
        <f>COUNTIF(F132:I132,"&lt;6")</f>
        <v>0</v>
      </c>
      <c r="K132" s="19">
        <f aca="true" t="shared" si="16" ref="K132:K145">COUNTIF(F132:I132,"&lt;11")</f>
        <v>0</v>
      </c>
    </row>
    <row r="133" spans="1:11" ht="12.75">
      <c r="A133" s="14"/>
      <c r="D133" s="34" t="e">
        <f>SUM(F133:I133)/E133</f>
        <v>#DIV/0!</v>
      </c>
      <c r="E133" s="19">
        <f>COUNTA(F133:I133)</f>
        <v>0</v>
      </c>
      <c r="F133" s="19"/>
      <c r="G133" s="19"/>
      <c r="J133" s="19">
        <f>COUNTIF(F133:I133,"&lt;6")</f>
        <v>0</v>
      </c>
      <c r="K133" s="19">
        <f t="shared" si="16"/>
        <v>0</v>
      </c>
    </row>
    <row r="134" spans="1:11" ht="12.75">
      <c r="A134" s="17"/>
      <c r="B134" s="27"/>
      <c r="D134" s="34" t="e">
        <f>SUM(F134:I134)/E134</f>
        <v>#DIV/0!</v>
      </c>
      <c r="E134" s="19">
        <f>COUNTA(F134:I134)</f>
        <v>0</v>
      </c>
      <c r="F134" s="34"/>
      <c r="G134" s="19"/>
      <c r="J134" s="19">
        <f>COUNTIF(F134:I134,"&lt;6")</f>
        <v>0</v>
      </c>
      <c r="K134" s="19">
        <f t="shared" si="16"/>
        <v>0</v>
      </c>
    </row>
    <row r="135" spans="1:11" ht="12.75">
      <c r="A135"/>
      <c r="D135" s="34" t="e">
        <f>SUM(F135:I135)/E135</f>
        <v>#DIV/0!</v>
      </c>
      <c r="E135" s="19">
        <f>COUNTA(F135:I135)</f>
        <v>0</v>
      </c>
      <c r="H135" s="29"/>
      <c r="J135" s="19">
        <f>COUNTIF(F135:I135,"&lt;6")</f>
        <v>0</v>
      </c>
      <c r="K135" s="19">
        <f t="shared" si="16"/>
        <v>0</v>
      </c>
    </row>
    <row r="136" spans="1:11" ht="12.75">
      <c r="A136" s="14"/>
      <c r="D136" s="34" t="e">
        <f>SUM(F136:I136)/E136</f>
        <v>#DIV/0!</v>
      </c>
      <c r="E136" s="19">
        <f>COUNTA(F136:I136)</f>
        <v>0</v>
      </c>
      <c r="F136" s="19"/>
      <c r="G136" s="19"/>
      <c r="J136" s="19">
        <f>COUNTIF(F136:I136,"&lt;6")</f>
        <v>0</v>
      </c>
      <c r="K136" s="19">
        <f t="shared" si="16"/>
        <v>0</v>
      </c>
    </row>
    <row r="137" spans="1:11" ht="12.75">
      <c r="A137" s="14"/>
      <c r="D137" s="34" t="e">
        <f>SUM(F137:I137)/E137</f>
        <v>#DIV/0!</v>
      </c>
      <c r="E137" s="19">
        <f>COUNTA(F137:I137)</f>
        <v>0</v>
      </c>
      <c r="F137" s="19"/>
      <c r="G137" s="19"/>
      <c r="J137" s="19">
        <f>COUNTIF(F137:I137,"&lt;6")</f>
        <v>0</v>
      </c>
      <c r="K137" s="19">
        <f t="shared" si="16"/>
        <v>0</v>
      </c>
    </row>
    <row r="138" spans="1:11" ht="12.75">
      <c r="A138" s="14"/>
      <c r="D138" s="34" t="e">
        <f>SUM(F138:I138)/E138</f>
        <v>#DIV/0!</v>
      </c>
      <c r="E138" s="19">
        <f>COUNTA(F138:I138)</f>
        <v>0</v>
      </c>
      <c r="F138" s="19"/>
      <c r="G138" s="19"/>
      <c r="J138" s="19">
        <f>COUNTIF(F138:I138,"&lt;6")</f>
        <v>0</v>
      </c>
      <c r="K138" s="19">
        <f t="shared" si="16"/>
        <v>0</v>
      </c>
    </row>
    <row r="139" spans="1:11" ht="12.75">
      <c r="A139" s="14"/>
      <c r="D139" s="34" t="e">
        <f>SUM(F139:I139)/E139</f>
        <v>#DIV/0!</v>
      </c>
      <c r="E139" s="19">
        <f>COUNTA(F139:I139)</f>
        <v>0</v>
      </c>
      <c r="F139" s="19"/>
      <c r="G139" s="19"/>
      <c r="J139" s="19">
        <f>COUNTIF(F139:I139,"&lt;6")</f>
        <v>0</v>
      </c>
      <c r="K139" s="19">
        <f t="shared" si="16"/>
        <v>0</v>
      </c>
    </row>
    <row r="140" spans="1:11" ht="12.75">
      <c r="A140" s="14"/>
      <c r="D140" s="34" t="e">
        <f>SUM(F140:I140)/E140</f>
        <v>#DIV/0!</v>
      </c>
      <c r="E140" s="19">
        <f>COUNTA(F140:I140)</f>
        <v>0</v>
      </c>
      <c r="F140" s="19"/>
      <c r="G140" s="27"/>
      <c r="J140" s="19">
        <f>COUNTIF(F140:I140,"&lt;6")</f>
        <v>0</v>
      </c>
      <c r="K140" s="19">
        <f t="shared" si="16"/>
        <v>0</v>
      </c>
    </row>
    <row r="141" spans="1:11" ht="12.75">
      <c r="A141" s="93"/>
      <c r="D141" s="34" t="e">
        <f>SUM(F141:I141)/E141</f>
        <v>#DIV/0!</v>
      </c>
      <c r="E141" s="19">
        <f>COUNTA(F141:I141)</f>
        <v>0</v>
      </c>
      <c r="F141" s="34"/>
      <c r="G141" s="34"/>
      <c r="J141" s="19">
        <f>COUNTIF(F141:I141,"&lt;6")</f>
        <v>0</v>
      </c>
      <c r="K141" s="19">
        <f t="shared" si="16"/>
        <v>0</v>
      </c>
    </row>
    <row r="142" spans="1:11" ht="12.75">
      <c r="A142" s="14"/>
      <c r="D142" s="34" t="e">
        <f>SUM(F142:I142)/E142</f>
        <v>#DIV/0!</v>
      </c>
      <c r="E142" s="19">
        <f>COUNTA(F142:I142)</f>
        <v>0</v>
      </c>
      <c r="F142" s="19"/>
      <c r="G142" s="19"/>
      <c r="J142" s="19">
        <f>COUNTIF(F142:I142,"&lt;6")</f>
        <v>0</v>
      </c>
      <c r="K142" s="19">
        <f t="shared" si="16"/>
        <v>0</v>
      </c>
    </row>
    <row r="143" spans="1:11" ht="12.75">
      <c r="A143" s="14"/>
      <c r="D143" s="34" t="e">
        <f>SUM(F143:I143)/E143</f>
        <v>#DIV/0!</v>
      </c>
      <c r="E143" s="19">
        <f>COUNTA(F143:I143)</f>
        <v>0</v>
      </c>
      <c r="F143" s="19"/>
      <c r="G143" s="19"/>
      <c r="J143" s="19">
        <f>COUNTIF(F143:I143,"&lt;6")</f>
        <v>0</v>
      </c>
      <c r="K143" s="19">
        <f t="shared" si="16"/>
        <v>0</v>
      </c>
    </row>
    <row r="144" spans="1:11" ht="12.75">
      <c r="A144" s="14"/>
      <c r="D144" s="34" t="e">
        <f>SUM(F144:I144)/E144</f>
        <v>#DIV/0!</v>
      </c>
      <c r="E144" s="19">
        <f>COUNTA(F144:I144)</f>
        <v>0</v>
      </c>
      <c r="F144" s="19"/>
      <c r="G144" s="19"/>
      <c r="J144" s="19">
        <f>COUNTIF(F144:I144,"&lt;6")</f>
        <v>0</v>
      </c>
      <c r="K144" s="19">
        <f t="shared" si="16"/>
        <v>0</v>
      </c>
    </row>
    <row r="145" spans="1:11" ht="12.75">
      <c r="A145" s="14"/>
      <c r="D145" s="34" t="e">
        <f>SUM(F145:I145)/E145</f>
        <v>#DIV/0!</v>
      </c>
      <c r="E145" s="19">
        <f>COUNTA(F145:I145)</f>
        <v>0</v>
      </c>
      <c r="F145" s="19"/>
      <c r="G145" s="19"/>
      <c r="J145" s="19">
        <f>COUNTIF(F145:I145,"&lt;6")</f>
        <v>0</v>
      </c>
      <c r="K145" s="19">
        <f t="shared" si="16"/>
        <v>0</v>
      </c>
    </row>
  </sheetData>
  <sheetProtection/>
  <conditionalFormatting sqref="F3:I145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conditionalFormatting sqref="F1:G2">
    <cfRule type="cellIs" priority="4" dxfId="2" operator="equal" stopIfTrue="1">
      <formula>0</formula>
    </cfRule>
  </conditionalFormatting>
  <conditionalFormatting sqref="J4:J145">
    <cfRule type="cellIs" priority="5" dxfId="1" operator="greaterThan" stopIfTrue="1">
      <formula>0</formula>
    </cfRule>
  </conditionalFormatting>
  <conditionalFormatting sqref="K4:K145">
    <cfRule type="cellIs" priority="6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0" customWidth="1"/>
    <col min="8" max="8" width="14.28125" style="0" customWidth="1"/>
    <col min="9" max="9" width="5.421875" style="0" customWidth="1"/>
    <col min="10" max="10" width="45.421875" style="0" customWidth="1"/>
  </cols>
  <sheetData>
    <row r="1" spans="1:10" ht="12.75">
      <c r="A1" t="s">
        <v>45</v>
      </c>
      <c r="B1" t="s">
        <v>13</v>
      </c>
      <c r="C1" t="s">
        <v>46</v>
      </c>
      <c r="H1" s="41"/>
      <c r="I1" s="42"/>
      <c r="J1" s="43"/>
    </row>
    <row r="2" spans="1:10" ht="12.75">
      <c r="A2" t="s">
        <v>47</v>
      </c>
      <c r="B2" t="s">
        <v>16</v>
      </c>
      <c r="C2" t="s">
        <v>48</v>
      </c>
      <c r="H2" s="41"/>
      <c r="I2" s="42"/>
      <c r="J2" s="43"/>
    </row>
    <row r="3" spans="1:10" ht="12.75">
      <c r="A3" t="s">
        <v>49</v>
      </c>
      <c r="B3" t="s">
        <v>12</v>
      </c>
      <c r="C3" t="s">
        <v>50</v>
      </c>
      <c r="H3" s="41"/>
      <c r="I3" s="42"/>
      <c r="J3" s="43"/>
    </row>
    <row r="4" spans="1:10" ht="12.75">
      <c r="A4" t="s">
        <v>51</v>
      </c>
      <c r="B4" t="s">
        <v>10</v>
      </c>
      <c r="C4" t="s">
        <v>52</v>
      </c>
      <c r="H4" s="41"/>
      <c r="I4" s="42"/>
      <c r="J4" s="43"/>
    </row>
    <row r="5" spans="1:10" ht="12.75">
      <c r="A5" t="s">
        <v>53</v>
      </c>
      <c r="B5" t="s">
        <v>54</v>
      </c>
      <c r="C5" t="s">
        <v>55</v>
      </c>
      <c r="H5" s="41"/>
      <c r="I5" s="42"/>
      <c r="J5" s="43"/>
    </row>
    <row r="6" spans="1:10" ht="12.75">
      <c r="A6" t="s">
        <v>56</v>
      </c>
      <c r="B6" t="s">
        <v>31</v>
      </c>
      <c r="C6" t="s">
        <v>57</v>
      </c>
      <c r="H6" s="41"/>
      <c r="I6" s="42"/>
      <c r="J6" s="43"/>
    </row>
    <row r="7" spans="1:10" ht="12.75">
      <c r="A7" t="s">
        <v>58</v>
      </c>
      <c r="B7" t="s">
        <v>59</v>
      </c>
      <c r="C7" t="s">
        <v>60</v>
      </c>
      <c r="H7" s="41"/>
      <c r="I7" s="42"/>
      <c r="J7" s="43"/>
    </row>
    <row r="8" spans="1:10" ht="12.75">
      <c r="A8" t="s">
        <v>61</v>
      </c>
      <c r="B8" t="s">
        <v>20</v>
      </c>
      <c r="C8" t="s">
        <v>62</v>
      </c>
      <c r="H8" s="41"/>
      <c r="I8" s="42"/>
      <c r="J8" s="43"/>
    </row>
    <row r="9" spans="1:10" ht="12.75">
      <c r="A9" t="s">
        <v>63</v>
      </c>
      <c r="B9" t="s">
        <v>26</v>
      </c>
      <c r="C9" t="s">
        <v>64</v>
      </c>
      <c r="H9" s="41"/>
      <c r="I9" s="42"/>
      <c r="J9" s="43"/>
    </row>
    <row r="10" spans="1:10" ht="12.75">
      <c r="A10" t="s">
        <v>65</v>
      </c>
      <c r="B10" t="s">
        <v>66</v>
      </c>
      <c r="C10" t="s">
        <v>67</v>
      </c>
      <c r="H10" s="41"/>
      <c r="I10" s="42"/>
      <c r="J10" s="43"/>
    </row>
    <row r="11" spans="1:10" ht="12.75">
      <c r="A11" t="s">
        <v>68</v>
      </c>
      <c r="B11" t="s">
        <v>14</v>
      </c>
      <c r="C11" t="s">
        <v>69</v>
      </c>
      <c r="H11" s="41"/>
      <c r="I11" s="42"/>
      <c r="J11" s="43"/>
    </row>
    <row r="12" spans="1:10" ht="12.75">
      <c r="A12" t="s">
        <v>70</v>
      </c>
      <c r="B12" t="s">
        <v>71</v>
      </c>
      <c r="C12" t="s">
        <v>72</v>
      </c>
      <c r="H12" s="41"/>
      <c r="I12" s="42"/>
      <c r="J12" s="43"/>
    </row>
    <row r="13" spans="1:10" ht="12.75">
      <c r="A13" t="s">
        <v>73</v>
      </c>
      <c r="B13" t="s">
        <v>74</v>
      </c>
      <c r="C13" t="s">
        <v>75</v>
      </c>
      <c r="H13" s="43"/>
      <c r="I13" s="42"/>
      <c r="J13" s="43"/>
    </row>
    <row r="14" spans="1:10" ht="12.75">
      <c r="A14" t="s">
        <v>76</v>
      </c>
      <c r="B14" t="s">
        <v>19</v>
      </c>
      <c r="C14" t="s">
        <v>77</v>
      </c>
      <c r="H14" s="43"/>
      <c r="I14" s="42"/>
      <c r="J14" s="43"/>
    </row>
    <row r="15" spans="1:10" ht="12.75">
      <c r="A15" t="s">
        <v>78</v>
      </c>
      <c r="B15" t="s">
        <v>79</v>
      </c>
      <c r="C15" t="s">
        <v>80</v>
      </c>
      <c r="H15" s="43"/>
      <c r="I15" s="42"/>
      <c r="J15" s="43"/>
    </row>
    <row r="16" spans="1:10" ht="12.75">
      <c r="A16" t="s">
        <v>81</v>
      </c>
      <c r="B16" t="s">
        <v>82</v>
      </c>
      <c r="C16" t="s">
        <v>83</v>
      </c>
      <c r="H16" s="43"/>
      <c r="I16" s="42"/>
      <c r="J16" s="43"/>
    </row>
    <row r="17" spans="1:10" ht="12.75">
      <c r="A17" t="s">
        <v>84</v>
      </c>
      <c r="B17" t="s">
        <v>85</v>
      </c>
      <c r="C17" t="s">
        <v>86</v>
      </c>
      <c r="H17" s="43"/>
      <c r="I17" s="42"/>
      <c r="J17" s="43"/>
    </row>
    <row r="18" spans="1:10" ht="12.75">
      <c r="A18" t="s">
        <v>87</v>
      </c>
      <c r="B18" t="s">
        <v>88</v>
      </c>
      <c r="C18" t="s">
        <v>89</v>
      </c>
      <c r="H18" s="43"/>
      <c r="I18" s="42"/>
      <c r="J18" s="43"/>
    </row>
    <row r="19" spans="1:10" ht="12.75">
      <c r="A19" t="s">
        <v>90</v>
      </c>
      <c r="B19" t="s">
        <v>91</v>
      </c>
      <c r="C19" t="s">
        <v>92</v>
      </c>
      <c r="H19" s="43"/>
      <c r="I19" s="42"/>
      <c r="J19" s="43"/>
    </row>
    <row r="20" spans="1:10" ht="12.75">
      <c r="A20" t="s">
        <v>93</v>
      </c>
      <c r="B20" t="s">
        <v>94</v>
      </c>
      <c r="C20" t="s">
        <v>95</v>
      </c>
      <c r="H20" s="43"/>
      <c r="I20" s="42"/>
      <c r="J20" s="43"/>
    </row>
    <row r="38" ht="12.75">
      <c r="E38" t="s">
        <v>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Uwe</dc:creator>
  <cp:keywords/>
  <dc:description/>
  <cp:lastModifiedBy>Schneider, Uwe</cp:lastModifiedBy>
  <dcterms:created xsi:type="dcterms:W3CDTF">2011-10-10T11:59:36Z</dcterms:created>
  <dcterms:modified xsi:type="dcterms:W3CDTF">2014-09-08T01:41:34Z</dcterms:modified>
  <cp:category/>
  <cp:version/>
  <cp:contentType/>
  <cp:contentStatus/>
</cp:coreProperties>
</file>