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'Sheet1'!$A$2:$G$173</definedName>
    <definedName name="_xlnm.Print_Titles" localSheetId="0">'Sheet1'!$A:$G,'Sheet1'!$2:$5</definedName>
  </definedNames>
  <calcPr fullCalcOnLoad="1"/>
</workbook>
</file>

<file path=xl/sharedStrings.xml><?xml version="1.0" encoding="utf-8"?>
<sst xmlns="http://schemas.openxmlformats.org/spreadsheetml/2006/main" count="258" uniqueCount="110">
  <si>
    <t>Number of licensed aerostat pilots (P1)</t>
  </si>
  <si>
    <t>Number of aerostat pilots under training (PuT)</t>
  </si>
  <si>
    <t>Number of licensed aerostat flight instructors (CFI)</t>
  </si>
  <si>
    <t>Number of aerostats with valid Certificate of Airworthiness (C of A)</t>
  </si>
  <si>
    <t>Number of active aerostat manufacturers</t>
  </si>
  <si>
    <t>Number of aerostats built in current year</t>
  </si>
  <si>
    <t>Number of National Record claimed</t>
  </si>
  <si>
    <t>Number of FAI World Record claimed</t>
  </si>
  <si>
    <t xml:space="preserve">Cost of National Record Fees in US$ (if any) </t>
  </si>
  <si>
    <t>Cost of World Record Fees in US$ (if any)</t>
  </si>
  <si>
    <t>Number of injured in aerostat accidents</t>
  </si>
  <si>
    <t>Number of CIA sanctioned FAI CAT2 events</t>
  </si>
  <si>
    <t>Number of National Championship tasks flown</t>
  </si>
  <si>
    <t>Number of National Championship participants</t>
  </si>
  <si>
    <t>Number of FAI Sporting Licenses issued by NAC</t>
  </si>
  <si>
    <t>AA</t>
  </si>
  <si>
    <t>AM</t>
  </si>
  <si>
    <t>AX</t>
  </si>
  <si>
    <t>BA</t>
  </si>
  <si>
    <t>BX</t>
  </si>
  <si>
    <t>TOTAL</t>
  </si>
  <si>
    <t>Sporting Powers held by Balloon Federation</t>
  </si>
  <si>
    <t>YES</t>
  </si>
  <si>
    <t>NO</t>
  </si>
  <si>
    <t>Don't know</t>
  </si>
  <si>
    <t>National Ranking List in operation</t>
  </si>
  <si>
    <t>FAI Championship selection process based on</t>
  </si>
  <si>
    <t>National Ranking List</t>
  </si>
  <si>
    <t>National Championship</t>
  </si>
  <si>
    <t>Combination</t>
  </si>
  <si>
    <t>Ballooning Youth activities</t>
  </si>
  <si>
    <t>Balloon Federation with individual members</t>
  </si>
  <si>
    <t>NAC with individual members</t>
  </si>
  <si>
    <t>AVERAGE</t>
  </si>
  <si>
    <t>Number of Officials</t>
  </si>
  <si>
    <t>Number of ballooning associations</t>
  </si>
  <si>
    <t>Number of ballooning associations member of Ballooning Federation or NAC</t>
  </si>
  <si>
    <t>Number of commercial balloon operators</t>
  </si>
  <si>
    <t>Proportions (%) of</t>
  </si>
  <si>
    <t>competition &amp; records</t>
  </si>
  <si>
    <t>commercial &amp; passenger</t>
  </si>
  <si>
    <t>Pilot Licences issued by</t>
  </si>
  <si>
    <t>Government</t>
  </si>
  <si>
    <t>NAC</t>
  </si>
  <si>
    <t>Ballooning Federation</t>
  </si>
  <si>
    <t>CofA issued by</t>
  </si>
  <si>
    <t>CIA delegate replied</t>
  </si>
  <si>
    <t>yes</t>
  </si>
  <si>
    <t>no</t>
  </si>
  <si>
    <t>Total number of CIA delegates</t>
  </si>
  <si>
    <t>%</t>
  </si>
  <si>
    <t>pleasure &amp; fun</t>
  </si>
  <si>
    <t>Number of fatalities in aerostat accidents</t>
  </si>
  <si>
    <t>Number of CIA sanctioned FAI CAT1 events</t>
  </si>
  <si>
    <r>
      <t xml:space="preserve">Number of aerostat accidents </t>
    </r>
    <r>
      <rPr>
        <b/>
        <vertAlign val="superscript"/>
        <sz val="8"/>
        <rFont val="Arial"/>
        <family val="2"/>
      </rPr>
      <t>2</t>
    </r>
  </si>
  <si>
    <r>
      <t xml:space="preserve">Number of aerostat incidents </t>
    </r>
    <r>
      <rPr>
        <b/>
        <vertAlign val="superscript"/>
        <sz val="8"/>
        <rFont val="Arial"/>
        <family val="2"/>
      </rPr>
      <t>3</t>
    </r>
  </si>
  <si>
    <t>AUSTRALIA</t>
  </si>
  <si>
    <t>AUSTRIA</t>
  </si>
  <si>
    <t>BELGIUM</t>
  </si>
  <si>
    <t>BRAZIL</t>
  </si>
  <si>
    <t>CHILE</t>
  </si>
  <si>
    <t>CHINA</t>
  </si>
  <si>
    <t>CROATIA</t>
  </si>
  <si>
    <t>CZECH REPUBLIC</t>
  </si>
  <si>
    <t>DENMARK</t>
  </si>
  <si>
    <t>EGYPT</t>
  </si>
  <si>
    <t>FINLAND</t>
  </si>
  <si>
    <t>GERMANY</t>
  </si>
  <si>
    <t>GREECE</t>
  </si>
  <si>
    <t>HONG KONG</t>
  </si>
  <si>
    <t>HUNGARY</t>
  </si>
  <si>
    <t>ICELAND</t>
  </si>
  <si>
    <t>IRELAND</t>
  </si>
  <si>
    <t>ITALY</t>
  </si>
  <si>
    <t>JAPAN</t>
  </si>
  <si>
    <t>KENYA</t>
  </si>
  <si>
    <t>KOREA</t>
  </si>
  <si>
    <t>LATVIA</t>
  </si>
  <si>
    <t>LITHUANIA</t>
  </si>
  <si>
    <t>NETHERLANDS</t>
  </si>
  <si>
    <t>NEW ZEALAND</t>
  </si>
  <si>
    <t>NORWAY</t>
  </si>
  <si>
    <t>POLAND</t>
  </si>
  <si>
    <t>RUSSIA</t>
  </si>
  <si>
    <t>SLOVAK REPUBLIC</t>
  </si>
  <si>
    <t>SLOVENIA</t>
  </si>
  <si>
    <t>SOUTH AFRICA</t>
  </si>
  <si>
    <t>SPAIN</t>
  </si>
  <si>
    <t>SWEDEN</t>
  </si>
  <si>
    <t>SWITZERLAND</t>
  </si>
  <si>
    <t>TURKEY</t>
  </si>
  <si>
    <t>UKRAINE</t>
  </si>
  <si>
    <t>UK</t>
  </si>
  <si>
    <t>USA</t>
  </si>
  <si>
    <t>VENEZUELA</t>
  </si>
  <si>
    <t>Cost of Sporting Licence (US$)</t>
  </si>
  <si>
    <t>Number of aerostat flights during year</t>
  </si>
  <si>
    <t>Number of FAI Sporting Licenses issued by Balloon Federation</t>
  </si>
  <si>
    <t>Number of events not sanctioned by CIA, NAC or Balloon Federation</t>
  </si>
  <si>
    <t>Hours flown during the year (all aerostat flights)</t>
  </si>
  <si>
    <t>FRANCE</t>
  </si>
  <si>
    <t>INDIA</t>
  </si>
  <si>
    <t>SERBIA &amp; MONTENEGRO</t>
  </si>
  <si>
    <t>MACEDONIA</t>
  </si>
  <si>
    <t>CANADA</t>
  </si>
  <si>
    <t>LUXEMBOURG</t>
  </si>
  <si>
    <t>MEXICO</t>
  </si>
  <si>
    <t>PERU</t>
  </si>
  <si>
    <t>Red name indicated no response 
from the country.  Previous years
information used.</t>
  </si>
  <si>
    <t>Statistics for year ending 31 December 2002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</si>
</sst>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&quot;€&quot;\ * #,##0.00_);_(&quot;€&quot;\ * \(#,##0.00\);_(&quot;€&quot;\ 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%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1" xfId="0" applyFont="1" applyBorder="1" applyAlignment="1" applyProtection="1">
      <alignment horizontal="left" vertical="center" wrapText="1" inden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0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2" borderId="6" xfId="0" applyNumberFormat="1" applyFont="1" applyFill="1" applyBorder="1" applyAlignment="1" applyProtection="1">
      <alignment horizontal="center" vertical="center" wrapText="1"/>
      <protection/>
    </xf>
    <xf numFmtId="10" fontId="1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2" borderId="11" xfId="0" applyNumberFormat="1" applyFont="1" applyFill="1" applyBorder="1" applyAlignment="1" applyProtection="1">
      <alignment horizontal="center" vertical="center" wrapText="1"/>
      <protection/>
    </xf>
    <xf numFmtId="10" fontId="1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10" fontId="1" fillId="0" borderId="5" xfId="0" applyNumberFormat="1" applyFont="1" applyBorder="1" applyAlignment="1" applyProtection="1">
      <alignment horizontal="center" vertical="center"/>
      <protection/>
    </xf>
    <xf numFmtId="1" fontId="2" fillId="0" borderId="4" xfId="0" applyNumberFormat="1" applyFont="1" applyBorder="1" applyAlignment="1" applyProtection="1">
      <alignment horizontal="center" vertical="center"/>
      <protection/>
    </xf>
    <xf numFmtId="9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0" fontId="1" fillId="0" borderId="14" xfId="0" applyNumberFormat="1" applyFont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0" fontId="1" fillId="0" borderId="17" xfId="0" applyNumberFormat="1" applyFont="1" applyBorder="1" applyAlignment="1" applyProtection="1">
      <alignment horizontal="center" vertical="center"/>
      <protection/>
    </xf>
    <xf numFmtId="1" fontId="2" fillId="0" borderId="9" xfId="0" applyNumberFormat="1" applyFont="1" applyBorder="1" applyAlignment="1" applyProtection="1">
      <alignment horizontal="center" vertical="center"/>
      <protection/>
    </xf>
    <xf numFmtId="9" fontId="1" fillId="0" borderId="19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9" fontId="1" fillId="0" borderId="21" xfId="0" applyNumberFormat="1" applyFont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0" fontId="1" fillId="1" borderId="5" xfId="0" applyNumberFormat="1" applyFont="1" applyFill="1" applyBorder="1" applyAlignment="1" applyProtection="1">
      <alignment horizontal="center" vertical="center"/>
      <protection/>
    </xf>
    <xf numFmtId="10" fontId="1" fillId="1" borderId="13" xfId="0" applyNumberFormat="1" applyFont="1" applyFill="1" applyBorder="1" applyAlignment="1" applyProtection="1">
      <alignment horizontal="center" vertical="center"/>
      <protection/>
    </xf>
    <xf numFmtId="10" fontId="1" fillId="1" borderId="14" xfId="0" applyNumberFormat="1" applyFont="1" applyFill="1" applyBorder="1" applyAlignment="1" applyProtection="1">
      <alignment horizontal="center" vertical="center"/>
      <protection/>
    </xf>
    <xf numFmtId="10" fontId="1" fillId="1" borderId="16" xfId="0" applyNumberFormat="1" applyFont="1" applyFill="1" applyBorder="1" applyAlignment="1" applyProtection="1">
      <alignment horizontal="center" vertical="center"/>
      <protection/>
    </xf>
    <xf numFmtId="10" fontId="1" fillId="1" borderId="17" xfId="0" applyNumberFormat="1" applyFont="1" applyFill="1" applyBorder="1" applyAlignment="1" applyProtection="1">
      <alignment horizontal="center" vertical="center"/>
      <protection/>
    </xf>
    <xf numFmtId="10" fontId="1" fillId="1" borderId="23" xfId="0" applyNumberFormat="1" applyFont="1" applyFill="1" applyBorder="1" applyAlignment="1" applyProtection="1">
      <alignment horizontal="center" vertical="center"/>
      <protection/>
    </xf>
    <xf numFmtId="10" fontId="1" fillId="1" borderId="19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/>
      <protection/>
    </xf>
    <xf numFmtId="9" fontId="1" fillId="3" borderId="13" xfId="0" applyNumberFormat="1" applyFont="1" applyFill="1" applyBorder="1" applyAlignment="1" applyProtection="1">
      <alignment horizontal="center" vertical="center"/>
      <protection/>
    </xf>
    <xf numFmtId="9" fontId="1" fillId="1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/>
      <protection/>
    </xf>
    <xf numFmtId="9" fontId="1" fillId="3" borderId="16" xfId="0" applyNumberFormat="1" applyFont="1" applyFill="1" applyBorder="1" applyAlignment="1" applyProtection="1">
      <alignment horizontal="center" vertical="center"/>
      <protection/>
    </xf>
    <xf numFmtId="9" fontId="1" fillId="1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9" fontId="1" fillId="3" borderId="19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2" fillId="1" borderId="4" xfId="0" applyFont="1" applyFill="1" applyBorder="1" applyAlignment="1" applyProtection="1">
      <alignment horizontal="center" vertical="center"/>
      <protection/>
    </xf>
    <xf numFmtId="0" fontId="2" fillId="1" borderId="15" xfId="0" applyFont="1" applyFill="1" applyBorder="1" applyAlignment="1" applyProtection="1">
      <alignment horizontal="center" vertical="center"/>
      <protection/>
    </xf>
    <xf numFmtId="1" fontId="2" fillId="1" borderId="15" xfId="0" applyNumberFormat="1" applyFont="1" applyFill="1" applyBorder="1" applyAlignment="1" applyProtection="1">
      <alignment horizontal="center" vertical="center"/>
      <protection/>
    </xf>
    <xf numFmtId="1" fontId="2" fillId="1" borderId="4" xfId="0" applyNumberFormat="1" applyFont="1" applyFill="1" applyBorder="1" applyAlignment="1" applyProtection="1">
      <alignment horizontal="center" vertical="center"/>
      <protection/>
    </xf>
    <xf numFmtId="1" fontId="2" fillId="1" borderId="9" xfId="0" applyNumberFormat="1" applyFont="1" applyFill="1" applyBorder="1" applyAlignment="1" applyProtection="1">
      <alignment horizontal="center" vertical="center"/>
      <protection/>
    </xf>
    <xf numFmtId="9" fontId="1" fillId="1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horizontal="center" vertical="center"/>
      <protection/>
    </xf>
    <xf numFmtId="10" fontId="1" fillId="0" borderId="25" xfId="0" applyNumberFormat="1" applyFont="1" applyBorder="1" applyAlignment="1" applyProtection="1">
      <alignment horizontal="center" vertical="center"/>
      <protection/>
    </xf>
    <xf numFmtId="1" fontId="2" fillId="0" borderId="25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Border="1" applyAlignment="1" applyProtection="1">
      <alignment horizontal="center" vertical="center" textRotation="90" wrapText="1"/>
      <protection locked="0"/>
    </xf>
    <xf numFmtId="0" fontId="2" fillId="4" borderId="30" xfId="0" applyFont="1" applyFill="1" applyBorder="1" applyAlignment="1" applyProtection="1">
      <alignment horizontal="left" vertical="center" wrapText="1" indent="1"/>
      <protection/>
    </xf>
    <xf numFmtId="0" fontId="2" fillId="0" borderId="31" xfId="0" applyFont="1" applyBorder="1" applyAlignment="1" applyProtection="1">
      <alignment horizontal="left" vertical="center" wrapText="1" indent="1"/>
      <protection/>
    </xf>
    <xf numFmtId="0" fontId="2" fillId="0" borderId="32" xfId="0" applyFont="1" applyBorder="1" applyAlignment="1" applyProtection="1">
      <alignment horizontal="left" vertical="center" wrapText="1" indent="1"/>
      <protection/>
    </xf>
    <xf numFmtId="0" fontId="1" fillId="4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left" vertical="center" wrapText="1" indent="1"/>
      <protection/>
    </xf>
    <xf numFmtId="0" fontId="2" fillId="4" borderId="6" xfId="0" applyFont="1" applyFill="1" applyBorder="1" applyAlignment="1" applyProtection="1">
      <alignment horizontal="left" vertical="center" wrapText="1" indent="1"/>
      <protection/>
    </xf>
    <xf numFmtId="0" fontId="2" fillId="4" borderId="33" xfId="0" applyFont="1" applyFill="1" applyBorder="1" applyAlignment="1" applyProtection="1">
      <alignment horizontal="left" vertical="center" wrapText="1" indent="1"/>
      <protection/>
    </xf>
    <xf numFmtId="0" fontId="2" fillId="4" borderId="11" xfId="0" applyFont="1" applyFill="1" applyBorder="1" applyAlignment="1" applyProtection="1">
      <alignment horizontal="left" vertical="center" wrapText="1" indent="1"/>
      <protection/>
    </xf>
    <xf numFmtId="0" fontId="1" fillId="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20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center"/>
      <protection/>
    </xf>
    <xf numFmtId="1" fontId="2" fillId="0" borderId="4" xfId="0" applyNumberFormat="1" applyFont="1" applyBorder="1" applyAlignment="1" applyProtection="1">
      <alignment horizontal="center" vertical="center" wrapText="1"/>
      <protection/>
    </xf>
    <xf numFmtId="1" fontId="2" fillId="0" borderId="18" xfId="0" applyNumberFormat="1" applyFont="1" applyBorder="1" applyAlignment="1" applyProtection="1">
      <alignment horizontal="center" vertical="center" wrapText="1"/>
      <protection/>
    </xf>
    <xf numFmtId="10" fontId="2" fillId="0" borderId="13" xfId="0" applyNumberFormat="1" applyFont="1" applyBorder="1" applyAlignment="1" applyProtection="1">
      <alignment horizontal="center" vertical="center" wrapText="1"/>
      <protection/>
    </xf>
    <xf numFmtId="10" fontId="2" fillId="0" borderId="23" xfId="0" applyNumberFormat="1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vertical="center" wrapText="1" indent="1"/>
      <protection/>
    </xf>
    <xf numFmtId="0" fontId="4" fillId="0" borderId="33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 textRotation="90" wrapText="1"/>
    </xf>
    <xf numFmtId="0" fontId="2" fillId="0" borderId="37" xfId="0" applyFont="1" applyBorder="1" applyAlignment="1" applyProtection="1">
      <alignment horizontal="center" vertical="center"/>
      <protection/>
    </xf>
    <xf numFmtId="10" fontId="1" fillId="0" borderId="38" xfId="0" applyNumberFormat="1" applyFont="1" applyBorder="1" applyAlignment="1" applyProtection="1">
      <alignment horizontal="center" vertical="center"/>
      <protection/>
    </xf>
    <xf numFmtId="1" fontId="2" fillId="0" borderId="37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indent="1"/>
      <protection/>
    </xf>
    <xf numFmtId="0" fontId="5" fillId="0" borderId="40" xfId="0" applyFont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3"/>
  <sheetViews>
    <sheetView tabSelected="1" zoomScaleSheetLayoutView="100" workbookViewId="0" topLeftCell="A1">
      <pane xSplit="8976" topLeftCell="H1" activePane="topLeft" state="split"/>
      <selection pane="topLeft" activeCell="B1" sqref="B1"/>
      <selection pane="topRight" activeCell="H2" sqref="H2:H3"/>
    </sheetView>
  </sheetViews>
  <sheetFormatPr defaultColWidth="9.140625" defaultRowHeight="15" customHeight="1"/>
  <cols>
    <col min="1" max="1" width="5.57421875" style="58" customWidth="1"/>
    <col min="2" max="2" width="19.00390625" style="4" customWidth="1"/>
    <col min="3" max="3" width="18.28125" style="59" customWidth="1"/>
    <col min="4" max="4" width="9.140625" style="60" customWidth="1"/>
    <col min="5" max="5" width="9.140625" style="61" customWidth="1"/>
    <col min="6" max="6" width="9.140625" style="62" customWidth="1"/>
    <col min="7" max="7" width="9.140625" style="61" customWidth="1"/>
    <col min="8" max="57" width="9.140625" style="69" customWidth="1"/>
    <col min="58" max="16384" width="9.140625" style="1" customWidth="1"/>
  </cols>
  <sheetData>
    <row r="1" spans="2:57" ht="15" customHeight="1" thickBot="1">
      <c r="B1" s="122" t="s">
        <v>109</v>
      </c>
      <c r="D1" s="117"/>
      <c r="E1" s="118"/>
      <c r="F1" s="119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1"/>
    </row>
    <row r="2" spans="1:81" s="2" customFormat="1" ht="48.75" customHeight="1" thickBot="1" thickTop="1">
      <c r="A2" s="3"/>
      <c r="B2" s="123" t="s">
        <v>108</v>
      </c>
      <c r="C2" s="124"/>
      <c r="D2" s="101" t="s">
        <v>20</v>
      </c>
      <c r="E2" s="103" t="s">
        <v>50</v>
      </c>
      <c r="F2" s="101" t="s">
        <v>33</v>
      </c>
      <c r="G2" s="103" t="s">
        <v>50</v>
      </c>
      <c r="H2" s="82" t="s">
        <v>56</v>
      </c>
      <c r="I2" s="82" t="s">
        <v>57</v>
      </c>
      <c r="J2" s="82" t="s">
        <v>58</v>
      </c>
      <c r="K2" s="82" t="s">
        <v>59</v>
      </c>
      <c r="L2" s="82" t="s">
        <v>104</v>
      </c>
      <c r="M2" s="125" t="s">
        <v>60</v>
      </c>
      <c r="N2" s="125" t="s">
        <v>61</v>
      </c>
      <c r="O2" s="125" t="s">
        <v>62</v>
      </c>
      <c r="P2" s="82" t="s">
        <v>63</v>
      </c>
      <c r="Q2" s="82" t="s">
        <v>64</v>
      </c>
      <c r="R2" s="125" t="s">
        <v>65</v>
      </c>
      <c r="S2" s="82" t="s">
        <v>66</v>
      </c>
      <c r="T2" s="82" t="s">
        <v>100</v>
      </c>
      <c r="U2" s="82" t="s">
        <v>67</v>
      </c>
      <c r="V2" s="125" t="s">
        <v>68</v>
      </c>
      <c r="W2" s="82" t="s">
        <v>69</v>
      </c>
      <c r="X2" s="82" t="s">
        <v>70</v>
      </c>
      <c r="Y2" s="125" t="s">
        <v>71</v>
      </c>
      <c r="Z2" s="125" t="s">
        <v>101</v>
      </c>
      <c r="AA2" s="82" t="s">
        <v>72</v>
      </c>
      <c r="AB2" s="82" t="s">
        <v>73</v>
      </c>
      <c r="AC2" s="82" t="s">
        <v>74</v>
      </c>
      <c r="AD2" s="125" t="s">
        <v>75</v>
      </c>
      <c r="AE2" s="125" t="s">
        <v>76</v>
      </c>
      <c r="AF2" s="82" t="s">
        <v>77</v>
      </c>
      <c r="AG2" s="82" t="s">
        <v>78</v>
      </c>
      <c r="AH2" s="82" t="s">
        <v>105</v>
      </c>
      <c r="AI2" s="125" t="s">
        <v>103</v>
      </c>
      <c r="AJ2" s="125" t="s">
        <v>106</v>
      </c>
      <c r="AK2" s="82" t="s">
        <v>79</v>
      </c>
      <c r="AL2" s="125" t="s">
        <v>80</v>
      </c>
      <c r="AM2" s="125" t="s">
        <v>81</v>
      </c>
      <c r="AN2" s="125" t="s">
        <v>107</v>
      </c>
      <c r="AO2" s="82" t="s">
        <v>82</v>
      </c>
      <c r="AP2" s="125" t="s">
        <v>83</v>
      </c>
      <c r="AQ2" s="125" t="s">
        <v>102</v>
      </c>
      <c r="AR2" s="82" t="s">
        <v>84</v>
      </c>
      <c r="AS2" s="82" t="s">
        <v>85</v>
      </c>
      <c r="AT2" s="82" t="s">
        <v>86</v>
      </c>
      <c r="AU2" s="125" t="s">
        <v>87</v>
      </c>
      <c r="AV2" s="82" t="s">
        <v>88</v>
      </c>
      <c r="AW2" s="82" t="s">
        <v>89</v>
      </c>
      <c r="AX2" s="82" t="s">
        <v>90</v>
      </c>
      <c r="AY2" s="82" t="s">
        <v>91</v>
      </c>
      <c r="AZ2" s="82" t="s">
        <v>92</v>
      </c>
      <c r="BA2" s="82" t="s">
        <v>93</v>
      </c>
      <c r="BB2" s="125" t="s">
        <v>94</v>
      </c>
      <c r="BC2" s="82">
        <v>48</v>
      </c>
      <c r="BD2" s="82">
        <v>49</v>
      </c>
      <c r="BE2" s="114">
        <v>50</v>
      </c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</row>
    <row r="3" spans="1:81" s="2" customFormat="1" ht="48.75" customHeight="1" thickBot="1" thickTop="1">
      <c r="A3" s="3"/>
      <c r="B3" s="5" t="s">
        <v>49</v>
      </c>
      <c r="C3" s="6">
        <v>47</v>
      </c>
      <c r="D3" s="102"/>
      <c r="E3" s="104"/>
      <c r="F3" s="102"/>
      <c r="G3" s="104"/>
      <c r="H3" s="83"/>
      <c r="I3" s="83"/>
      <c r="J3" s="83"/>
      <c r="K3" s="83"/>
      <c r="L3" s="83"/>
      <c r="M3" s="126"/>
      <c r="N3" s="126"/>
      <c r="O3" s="126"/>
      <c r="P3" s="83"/>
      <c r="Q3" s="83"/>
      <c r="R3" s="126"/>
      <c r="S3" s="83"/>
      <c r="T3" s="83"/>
      <c r="U3" s="83"/>
      <c r="V3" s="126"/>
      <c r="W3" s="83"/>
      <c r="X3" s="83"/>
      <c r="Y3" s="126"/>
      <c r="Z3" s="126" t="s">
        <v>101</v>
      </c>
      <c r="AA3" s="83"/>
      <c r="AB3" s="83"/>
      <c r="AC3" s="83"/>
      <c r="AD3" s="126"/>
      <c r="AE3" s="126"/>
      <c r="AF3" s="83"/>
      <c r="AG3" s="83"/>
      <c r="AH3" s="83"/>
      <c r="AI3" s="126"/>
      <c r="AJ3" s="126"/>
      <c r="AK3" s="83"/>
      <c r="AL3" s="126"/>
      <c r="AM3" s="126"/>
      <c r="AN3" s="126"/>
      <c r="AO3" s="83"/>
      <c r="AP3" s="126"/>
      <c r="AQ3" s="126"/>
      <c r="AR3" s="83"/>
      <c r="AS3" s="83"/>
      <c r="AT3" s="83"/>
      <c r="AU3" s="126"/>
      <c r="AV3" s="83"/>
      <c r="AW3" s="83"/>
      <c r="AX3" s="83"/>
      <c r="AY3" s="83"/>
      <c r="AZ3" s="83"/>
      <c r="BA3" s="83"/>
      <c r="BB3" s="126"/>
      <c r="BC3" s="83"/>
      <c r="BD3" s="83"/>
      <c r="BE3" s="115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</row>
    <row r="4" spans="1:57" ht="15" customHeight="1" thickBot="1" thickTop="1">
      <c r="A4" s="100"/>
      <c r="B4" s="99" t="s">
        <v>46</v>
      </c>
      <c r="C4" s="7" t="s">
        <v>47</v>
      </c>
      <c r="D4" s="8">
        <f aca="true" t="shared" si="0" ref="D4:D35">SUM(H4:BE4)</f>
        <v>29</v>
      </c>
      <c r="E4" s="9">
        <f>IF(D4&gt;0,D4/$C$3,"")</f>
        <v>0.6170212765957447</v>
      </c>
      <c r="F4" s="10"/>
      <c r="G4" s="11"/>
      <c r="H4" s="64">
        <v>1</v>
      </c>
      <c r="I4" s="64">
        <v>1</v>
      </c>
      <c r="J4" s="64">
        <v>1</v>
      </c>
      <c r="K4" s="64">
        <v>1</v>
      </c>
      <c r="L4" s="64">
        <v>1</v>
      </c>
      <c r="M4" s="64"/>
      <c r="N4" s="64"/>
      <c r="O4" s="64"/>
      <c r="P4" s="64">
        <v>1</v>
      </c>
      <c r="Q4" s="64">
        <v>1</v>
      </c>
      <c r="R4" s="64"/>
      <c r="S4" s="64">
        <v>1</v>
      </c>
      <c r="T4" s="64">
        <v>1</v>
      </c>
      <c r="U4" s="64">
        <v>1</v>
      </c>
      <c r="V4" s="64"/>
      <c r="W4" s="64">
        <v>1</v>
      </c>
      <c r="X4" s="64">
        <v>1</v>
      </c>
      <c r="Y4" s="64"/>
      <c r="Z4" s="64"/>
      <c r="AA4" s="64">
        <v>1</v>
      </c>
      <c r="AB4" s="64">
        <v>1</v>
      </c>
      <c r="AC4" s="64">
        <v>1</v>
      </c>
      <c r="AD4" s="64"/>
      <c r="AE4" s="64"/>
      <c r="AF4" s="64">
        <v>1</v>
      </c>
      <c r="AG4" s="64">
        <v>1</v>
      </c>
      <c r="AH4" s="64">
        <v>1</v>
      </c>
      <c r="AI4" s="64"/>
      <c r="AJ4" s="64"/>
      <c r="AK4" s="64">
        <v>1</v>
      </c>
      <c r="AL4" s="64"/>
      <c r="AM4" s="64"/>
      <c r="AN4" s="64"/>
      <c r="AO4" s="64">
        <v>1</v>
      </c>
      <c r="AP4" s="64"/>
      <c r="AQ4" s="63"/>
      <c r="AR4" s="64">
        <v>1</v>
      </c>
      <c r="AS4" s="64">
        <v>1</v>
      </c>
      <c r="AT4" s="64">
        <v>1</v>
      </c>
      <c r="AU4" s="64"/>
      <c r="AV4" s="64">
        <v>1</v>
      </c>
      <c r="AW4" s="64">
        <v>1</v>
      </c>
      <c r="AX4" s="64">
        <v>1</v>
      </c>
      <c r="AY4" s="64">
        <v>1</v>
      </c>
      <c r="AZ4" s="64">
        <v>1</v>
      </c>
      <c r="BA4" s="64">
        <v>1</v>
      </c>
      <c r="BB4" s="64"/>
      <c r="BC4" s="64"/>
      <c r="BD4" s="64"/>
      <c r="BE4" s="65"/>
    </row>
    <row r="5" spans="1:57" ht="15" customHeight="1" thickBot="1" thickTop="1">
      <c r="A5" s="100"/>
      <c r="B5" s="99"/>
      <c r="C5" s="12" t="s">
        <v>48</v>
      </c>
      <c r="D5" s="13">
        <f t="shared" si="0"/>
        <v>18</v>
      </c>
      <c r="E5" s="14">
        <f>IF(D5&gt;0,D5/$C$3,"")</f>
        <v>0.3829787234042553</v>
      </c>
      <c r="F5" s="15"/>
      <c r="G5" s="16"/>
      <c r="H5" s="66"/>
      <c r="I5" s="66"/>
      <c r="J5" s="66"/>
      <c r="K5" s="66"/>
      <c r="L5" s="66"/>
      <c r="M5" s="66">
        <v>1</v>
      </c>
      <c r="N5" s="66">
        <v>1</v>
      </c>
      <c r="O5" s="66">
        <v>1</v>
      </c>
      <c r="P5" s="66"/>
      <c r="Q5" s="67"/>
      <c r="R5" s="67">
        <v>1</v>
      </c>
      <c r="S5" s="67"/>
      <c r="T5" s="67"/>
      <c r="U5" s="67"/>
      <c r="V5" s="67">
        <v>1</v>
      </c>
      <c r="W5" s="67"/>
      <c r="X5" s="67"/>
      <c r="Y5" s="67">
        <v>1</v>
      </c>
      <c r="Z5" s="67">
        <v>1</v>
      </c>
      <c r="AA5" s="67"/>
      <c r="AB5" s="67"/>
      <c r="AC5" s="67"/>
      <c r="AD5" s="67">
        <v>1</v>
      </c>
      <c r="AE5" s="67">
        <v>1</v>
      </c>
      <c r="AF5" s="67"/>
      <c r="AG5" s="67"/>
      <c r="AH5" s="67"/>
      <c r="AI5" s="67">
        <v>1</v>
      </c>
      <c r="AJ5" s="67">
        <v>1</v>
      </c>
      <c r="AK5" s="67"/>
      <c r="AL5" s="67">
        <v>1</v>
      </c>
      <c r="AM5" s="67">
        <v>1</v>
      </c>
      <c r="AN5" s="67">
        <v>1</v>
      </c>
      <c r="AO5" s="67"/>
      <c r="AP5" s="67">
        <v>1</v>
      </c>
      <c r="AQ5" s="67">
        <v>1</v>
      </c>
      <c r="AR5" s="67"/>
      <c r="AS5" s="67"/>
      <c r="AT5" s="67"/>
      <c r="AU5" s="67">
        <v>1</v>
      </c>
      <c r="AV5" s="67"/>
      <c r="AW5" s="67"/>
      <c r="AX5" s="67"/>
      <c r="AY5" s="67"/>
      <c r="AZ5" s="67"/>
      <c r="BA5" s="67"/>
      <c r="BB5" s="67">
        <v>1</v>
      </c>
      <c r="BC5" s="67"/>
      <c r="BD5" s="67"/>
      <c r="BE5" s="68"/>
    </row>
    <row r="6" spans="1:57" ht="15" customHeight="1" thickTop="1">
      <c r="A6" s="94">
        <v>1</v>
      </c>
      <c r="B6" s="91" t="s">
        <v>0</v>
      </c>
      <c r="C6" s="17" t="s">
        <v>15</v>
      </c>
      <c r="D6" s="8">
        <f t="shared" si="0"/>
        <v>483</v>
      </c>
      <c r="E6" s="18">
        <f aca="true" t="shared" si="1" ref="E6:E11">IF(D6&gt;0,(D6/D$11),"")</f>
        <v>0.035698447893569844</v>
      </c>
      <c r="F6" s="19">
        <f aca="true" t="shared" si="2" ref="F6:F11">IF($D$4&gt;0,(D6/$D$4),"")</f>
        <v>16.655172413793103</v>
      </c>
      <c r="G6" s="20">
        <f aca="true" t="shared" si="3" ref="G6:G11">IF($D$4&gt;0,(F6/F$11),"")</f>
        <v>0.035698447893569844</v>
      </c>
      <c r="H6" s="64">
        <v>2</v>
      </c>
      <c r="I6" s="64">
        <v>58</v>
      </c>
      <c r="J6" s="64">
        <v>6</v>
      </c>
      <c r="K6" s="64"/>
      <c r="L6" s="64">
        <v>7</v>
      </c>
      <c r="M6" s="64"/>
      <c r="N6" s="64"/>
      <c r="O6" s="64"/>
      <c r="P6" s="64"/>
      <c r="Q6" s="64"/>
      <c r="R6" s="64"/>
      <c r="S6" s="64"/>
      <c r="T6" s="64">
        <v>18</v>
      </c>
      <c r="U6" s="64">
        <v>260</v>
      </c>
      <c r="V6" s="64"/>
      <c r="W6" s="64"/>
      <c r="X6" s="64">
        <v>3</v>
      </c>
      <c r="Y6" s="64"/>
      <c r="Z6" s="64"/>
      <c r="AA6" s="64"/>
      <c r="AB6" s="64">
        <v>1</v>
      </c>
      <c r="AC6" s="64">
        <v>3</v>
      </c>
      <c r="AD6" s="64"/>
      <c r="AE6" s="64"/>
      <c r="AF6" s="64"/>
      <c r="AG6" s="64"/>
      <c r="AH6" s="64"/>
      <c r="AI6" s="64"/>
      <c r="AJ6" s="64"/>
      <c r="AK6" s="64">
        <v>3</v>
      </c>
      <c r="AL6" s="64"/>
      <c r="AM6" s="64"/>
      <c r="AN6" s="64"/>
      <c r="AO6" s="64">
        <v>15</v>
      </c>
      <c r="AP6" s="64"/>
      <c r="AQ6" s="64"/>
      <c r="AR6" s="64"/>
      <c r="AS6" s="64"/>
      <c r="AT6" s="64"/>
      <c r="AU6" s="64"/>
      <c r="AV6" s="64">
        <v>1</v>
      </c>
      <c r="AW6" s="64">
        <v>13</v>
      </c>
      <c r="AX6" s="64"/>
      <c r="AY6" s="64"/>
      <c r="AZ6" s="64">
        <v>8</v>
      </c>
      <c r="BA6" s="64">
        <v>85</v>
      </c>
      <c r="BB6" s="64"/>
      <c r="BC6" s="64"/>
      <c r="BD6" s="64"/>
      <c r="BE6" s="65"/>
    </row>
    <row r="7" spans="1:57" ht="15" customHeight="1">
      <c r="A7" s="95"/>
      <c r="B7" s="92"/>
      <c r="C7" s="21" t="s">
        <v>16</v>
      </c>
      <c r="D7" s="22">
        <f t="shared" si="0"/>
        <v>36</v>
      </c>
      <c r="E7" s="23">
        <f t="shared" si="1"/>
        <v>0.0026607538802660754</v>
      </c>
      <c r="F7" s="24">
        <f t="shared" si="2"/>
        <v>1.2413793103448276</v>
      </c>
      <c r="G7" s="25">
        <f t="shared" si="3"/>
        <v>0.0026607538802660754</v>
      </c>
      <c r="H7" s="69">
        <v>2</v>
      </c>
      <c r="I7" s="69">
        <v>2</v>
      </c>
      <c r="J7" s="69">
        <v>3</v>
      </c>
      <c r="AV7" s="69">
        <v>2</v>
      </c>
      <c r="AW7" s="69">
        <v>1</v>
      </c>
      <c r="AZ7" s="69">
        <v>6</v>
      </c>
      <c r="BA7" s="69">
        <v>20</v>
      </c>
      <c r="BE7" s="70"/>
    </row>
    <row r="8" spans="1:57" ht="15" customHeight="1">
      <c r="A8" s="95"/>
      <c r="B8" s="92"/>
      <c r="C8" s="21" t="s">
        <v>17</v>
      </c>
      <c r="D8" s="22">
        <f t="shared" si="0"/>
        <v>12861</v>
      </c>
      <c r="E8" s="23">
        <f t="shared" si="1"/>
        <v>0.9505543237250554</v>
      </c>
      <c r="F8" s="24">
        <f t="shared" si="2"/>
        <v>443.48275862068965</v>
      </c>
      <c r="G8" s="25">
        <f t="shared" si="3"/>
        <v>0.9505543237250554</v>
      </c>
      <c r="H8" s="69">
        <v>230</v>
      </c>
      <c r="I8" s="69">
        <v>329</v>
      </c>
      <c r="J8" s="69">
        <v>320</v>
      </c>
      <c r="K8" s="69">
        <v>75</v>
      </c>
      <c r="L8" s="69">
        <v>269</v>
      </c>
      <c r="P8" s="69">
        <v>79</v>
      </c>
      <c r="Q8" s="69">
        <v>44</v>
      </c>
      <c r="S8" s="69">
        <v>56</v>
      </c>
      <c r="T8" s="69">
        <v>1115</v>
      </c>
      <c r="U8" s="69">
        <v>1500</v>
      </c>
      <c r="X8" s="69">
        <v>124</v>
      </c>
      <c r="AA8" s="69">
        <v>9</v>
      </c>
      <c r="AB8" s="69">
        <v>115</v>
      </c>
      <c r="AC8" s="69">
        <v>1559</v>
      </c>
      <c r="AF8" s="69">
        <v>5</v>
      </c>
      <c r="AG8" s="69">
        <v>47</v>
      </c>
      <c r="AH8" s="69">
        <v>36</v>
      </c>
      <c r="AK8" s="69">
        <v>174</v>
      </c>
      <c r="AO8" s="69">
        <v>125</v>
      </c>
      <c r="AR8" s="69">
        <v>24</v>
      </c>
      <c r="AS8" s="69">
        <v>81</v>
      </c>
      <c r="AT8" s="69">
        <v>49</v>
      </c>
      <c r="AV8" s="69">
        <v>144</v>
      </c>
      <c r="AW8" s="69">
        <v>384</v>
      </c>
      <c r="AX8" s="69">
        <v>26</v>
      </c>
      <c r="AY8" s="69">
        <v>22</v>
      </c>
      <c r="AZ8" s="69">
        <v>820</v>
      </c>
      <c r="BA8" s="69">
        <v>5100</v>
      </c>
      <c r="BE8" s="70"/>
    </row>
    <row r="9" spans="1:57" ht="15" customHeight="1">
      <c r="A9" s="95"/>
      <c r="B9" s="92"/>
      <c r="C9" s="21" t="s">
        <v>18</v>
      </c>
      <c r="D9" s="22">
        <f t="shared" si="0"/>
        <v>60</v>
      </c>
      <c r="E9" s="23">
        <f t="shared" si="1"/>
        <v>0.004434589800443459</v>
      </c>
      <c r="F9" s="24">
        <f t="shared" si="2"/>
        <v>2.0689655172413794</v>
      </c>
      <c r="G9" s="25">
        <f t="shared" si="3"/>
        <v>0.004434589800443459</v>
      </c>
      <c r="J9" s="69">
        <v>3</v>
      </c>
      <c r="L9" s="69">
        <v>2</v>
      </c>
      <c r="U9" s="69">
        <v>5</v>
      </c>
      <c r="AW9" s="69">
        <v>4</v>
      </c>
      <c r="AZ9" s="69">
        <v>6</v>
      </c>
      <c r="BA9" s="69">
        <v>40</v>
      </c>
      <c r="BE9" s="70"/>
    </row>
    <row r="10" spans="1:57" ht="15" customHeight="1" thickBot="1">
      <c r="A10" s="95"/>
      <c r="B10" s="92"/>
      <c r="C10" s="26" t="s">
        <v>19</v>
      </c>
      <c r="D10" s="27">
        <f t="shared" si="0"/>
        <v>90</v>
      </c>
      <c r="E10" s="28">
        <f t="shared" si="1"/>
        <v>0.0066518847006651885</v>
      </c>
      <c r="F10" s="29">
        <f t="shared" si="2"/>
        <v>3.103448275862069</v>
      </c>
      <c r="G10" s="30">
        <f t="shared" si="3"/>
        <v>0.0066518847006651885</v>
      </c>
      <c r="H10" s="67"/>
      <c r="I10" s="67">
        <v>4</v>
      </c>
      <c r="J10" s="67"/>
      <c r="K10" s="67">
        <v>2</v>
      </c>
      <c r="L10" s="67">
        <v>2</v>
      </c>
      <c r="M10" s="67"/>
      <c r="N10" s="67"/>
      <c r="O10" s="67"/>
      <c r="P10" s="67">
        <v>5</v>
      </c>
      <c r="Q10" s="67"/>
      <c r="R10" s="67"/>
      <c r="S10" s="67"/>
      <c r="T10" s="67"/>
      <c r="U10" s="67">
        <v>40</v>
      </c>
      <c r="V10" s="67"/>
      <c r="W10" s="67"/>
      <c r="X10" s="67">
        <v>6</v>
      </c>
      <c r="Y10" s="67"/>
      <c r="Z10" s="67"/>
      <c r="AA10" s="67"/>
      <c r="AB10" s="67">
        <v>5</v>
      </c>
      <c r="AC10" s="67">
        <v>3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>
        <v>3</v>
      </c>
      <c r="AP10" s="67"/>
      <c r="AQ10" s="67"/>
      <c r="AR10" s="67"/>
      <c r="AS10" s="67"/>
      <c r="AT10" s="67"/>
      <c r="AU10" s="67"/>
      <c r="AV10" s="67">
        <v>5</v>
      </c>
      <c r="AW10" s="67">
        <v>5</v>
      </c>
      <c r="AX10" s="67"/>
      <c r="AY10" s="67"/>
      <c r="AZ10" s="67">
        <v>5</v>
      </c>
      <c r="BA10" s="67">
        <v>5</v>
      </c>
      <c r="BB10" s="67"/>
      <c r="BC10" s="67"/>
      <c r="BD10" s="67"/>
      <c r="BE10" s="68"/>
    </row>
    <row r="11" spans="1:57" s="2" customFormat="1" ht="15" customHeight="1" thickBot="1" thickTop="1">
      <c r="A11" s="96"/>
      <c r="B11" s="93"/>
      <c r="C11" s="35" t="s">
        <v>20</v>
      </c>
      <c r="D11" s="31">
        <f t="shared" si="0"/>
        <v>13530</v>
      </c>
      <c r="E11" s="32">
        <f t="shared" si="1"/>
        <v>1</v>
      </c>
      <c r="F11" s="33">
        <f t="shared" si="2"/>
        <v>466.55172413793105</v>
      </c>
      <c r="G11" s="34">
        <f t="shared" si="3"/>
        <v>1</v>
      </c>
      <c r="H11" s="71">
        <f>SUM(H6:H10)</f>
        <v>234</v>
      </c>
      <c r="I11" s="71">
        <f aca="true" t="shared" si="4" ref="I11:BE11">SUM(I6:I10)</f>
        <v>393</v>
      </c>
      <c r="J11" s="71">
        <f t="shared" si="4"/>
        <v>332</v>
      </c>
      <c r="K11" s="71">
        <f t="shared" si="4"/>
        <v>77</v>
      </c>
      <c r="L11" s="71">
        <f t="shared" si="4"/>
        <v>280</v>
      </c>
      <c r="M11" s="71">
        <f t="shared" si="4"/>
        <v>0</v>
      </c>
      <c r="N11" s="71">
        <f t="shared" si="4"/>
        <v>0</v>
      </c>
      <c r="O11" s="71">
        <f t="shared" si="4"/>
        <v>0</v>
      </c>
      <c r="P11" s="71">
        <f t="shared" si="4"/>
        <v>84</v>
      </c>
      <c r="Q11" s="71">
        <f t="shared" si="4"/>
        <v>44</v>
      </c>
      <c r="R11" s="71">
        <f t="shared" si="4"/>
        <v>0</v>
      </c>
      <c r="S11" s="71">
        <f t="shared" si="4"/>
        <v>56</v>
      </c>
      <c r="T11" s="71">
        <f t="shared" si="4"/>
        <v>1133</v>
      </c>
      <c r="U11" s="71">
        <f t="shared" si="4"/>
        <v>1805</v>
      </c>
      <c r="V11" s="71">
        <f t="shared" si="4"/>
        <v>0</v>
      </c>
      <c r="W11" s="71">
        <f t="shared" si="4"/>
        <v>0</v>
      </c>
      <c r="X11" s="71">
        <f t="shared" si="4"/>
        <v>133</v>
      </c>
      <c r="Y11" s="71">
        <f t="shared" si="4"/>
        <v>0</v>
      </c>
      <c r="Z11" s="71"/>
      <c r="AA11" s="71">
        <f t="shared" si="4"/>
        <v>9</v>
      </c>
      <c r="AB11" s="71">
        <f t="shared" si="4"/>
        <v>121</v>
      </c>
      <c r="AC11" s="71">
        <f t="shared" si="4"/>
        <v>1565</v>
      </c>
      <c r="AD11" s="71">
        <f t="shared" si="4"/>
        <v>0</v>
      </c>
      <c r="AE11" s="71">
        <f t="shared" si="4"/>
        <v>0</v>
      </c>
      <c r="AF11" s="71">
        <f t="shared" si="4"/>
        <v>5</v>
      </c>
      <c r="AG11" s="71">
        <f t="shared" si="4"/>
        <v>47</v>
      </c>
      <c r="AH11" s="71">
        <f t="shared" si="4"/>
        <v>36</v>
      </c>
      <c r="AI11" s="71">
        <f>SUM(AI6:AI10)</f>
        <v>0</v>
      </c>
      <c r="AJ11" s="71">
        <f>SUM(AJ6:AJ10)</f>
        <v>0</v>
      </c>
      <c r="AK11" s="71">
        <f t="shared" si="4"/>
        <v>177</v>
      </c>
      <c r="AL11" s="71">
        <f t="shared" si="4"/>
        <v>0</v>
      </c>
      <c r="AM11" s="71">
        <f t="shared" si="4"/>
        <v>0</v>
      </c>
      <c r="AN11" s="71">
        <f t="shared" si="4"/>
        <v>0</v>
      </c>
      <c r="AO11" s="71">
        <f t="shared" si="4"/>
        <v>143</v>
      </c>
      <c r="AP11" s="71">
        <f t="shared" si="4"/>
        <v>0</v>
      </c>
      <c r="AQ11" s="71">
        <f t="shared" si="4"/>
        <v>0</v>
      </c>
      <c r="AR11" s="71">
        <f t="shared" si="4"/>
        <v>24</v>
      </c>
      <c r="AS11" s="71">
        <f t="shared" si="4"/>
        <v>81</v>
      </c>
      <c r="AT11" s="71">
        <f t="shared" si="4"/>
        <v>49</v>
      </c>
      <c r="AU11" s="71">
        <f t="shared" si="4"/>
        <v>0</v>
      </c>
      <c r="AV11" s="71">
        <f t="shared" si="4"/>
        <v>152</v>
      </c>
      <c r="AW11" s="71">
        <f t="shared" si="4"/>
        <v>407</v>
      </c>
      <c r="AX11" s="71">
        <f t="shared" si="4"/>
        <v>26</v>
      </c>
      <c r="AY11" s="71">
        <f t="shared" si="4"/>
        <v>22</v>
      </c>
      <c r="AZ11" s="71">
        <f t="shared" si="4"/>
        <v>845</v>
      </c>
      <c r="BA11" s="71">
        <f t="shared" si="4"/>
        <v>5250</v>
      </c>
      <c r="BB11" s="71">
        <f t="shared" si="4"/>
        <v>0</v>
      </c>
      <c r="BC11" s="71">
        <f t="shared" si="4"/>
        <v>0</v>
      </c>
      <c r="BD11" s="71">
        <f t="shared" si="4"/>
        <v>0</v>
      </c>
      <c r="BE11" s="72">
        <f t="shared" si="4"/>
        <v>0</v>
      </c>
    </row>
    <row r="12" spans="1:57" ht="15" customHeight="1" thickTop="1">
      <c r="A12" s="87">
        <v>2</v>
      </c>
      <c r="B12" s="91" t="s">
        <v>1</v>
      </c>
      <c r="C12" s="17" t="s">
        <v>15</v>
      </c>
      <c r="D12" s="8">
        <f t="shared" si="0"/>
        <v>13</v>
      </c>
      <c r="E12" s="18">
        <f aca="true" t="shared" si="5" ref="E12:E17">IF(D12&gt;0,(D12/D$17),"")</f>
        <v>0.030232558139534883</v>
      </c>
      <c r="F12" s="19">
        <f aca="true" t="shared" si="6" ref="F12:F53">IF($D$4&gt;0,(D12/$D$4),"")</f>
        <v>0.4482758620689655</v>
      </c>
      <c r="G12" s="20">
        <f aca="true" t="shared" si="7" ref="G12:G17">IF($D$4&gt;0,(F12/F$17),"")</f>
        <v>0.030232558139534883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>
        <v>2</v>
      </c>
      <c r="U12" s="64">
        <v>5</v>
      </c>
      <c r="V12" s="64"/>
      <c r="W12" s="64"/>
      <c r="X12" s="64">
        <v>1</v>
      </c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>
        <v>5</v>
      </c>
      <c r="AX12" s="64"/>
      <c r="AY12" s="64"/>
      <c r="AZ12" s="64"/>
      <c r="BA12" s="64"/>
      <c r="BB12" s="64"/>
      <c r="BC12" s="64"/>
      <c r="BD12" s="64"/>
      <c r="BE12" s="65"/>
    </row>
    <row r="13" spans="1:57" ht="15" customHeight="1">
      <c r="A13" s="88"/>
      <c r="B13" s="97"/>
      <c r="C13" s="21" t="s">
        <v>16</v>
      </c>
      <c r="D13" s="22">
        <f t="shared" si="0"/>
        <v>0</v>
      </c>
      <c r="E13" s="23">
        <f t="shared" si="5"/>
      </c>
      <c r="F13" s="24">
        <f t="shared" si="6"/>
        <v>0</v>
      </c>
      <c r="G13" s="25">
        <f t="shared" si="7"/>
        <v>0</v>
      </c>
      <c r="U13" s="69">
        <v>0</v>
      </c>
      <c r="BE13" s="70"/>
    </row>
    <row r="14" spans="1:57" ht="15" customHeight="1">
      <c r="A14" s="88"/>
      <c r="B14" s="97"/>
      <c r="C14" s="21" t="s">
        <v>17</v>
      </c>
      <c r="D14" s="22">
        <f t="shared" si="0"/>
        <v>403</v>
      </c>
      <c r="E14" s="23">
        <f t="shared" si="5"/>
        <v>0.9372093023255814</v>
      </c>
      <c r="F14" s="24">
        <f t="shared" si="6"/>
        <v>13.89655172413793</v>
      </c>
      <c r="G14" s="25">
        <f t="shared" si="7"/>
        <v>0.9372093023255814</v>
      </c>
      <c r="H14" s="69">
        <v>47</v>
      </c>
      <c r="I14" s="69">
        <v>8</v>
      </c>
      <c r="J14" s="69">
        <v>20</v>
      </c>
      <c r="K14" s="69">
        <v>18</v>
      </c>
      <c r="L14" s="69">
        <v>7</v>
      </c>
      <c r="P14" s="69">
        <v>4</v>
      </c>
      <c r="Q14" s="69">
        <v>7</v>
      </c>
      <c r="S14" s="69">
        <v>4</v>
      </c>
      <c r="T14" s="69">
        <v>81</v>
      </c>
      <c r="U14" s="69">
        <v>40</v>
      </c>
      <c r="X14" s="69">
        <v>10</v>
      </c>
      <c r="AA14" s="69">
        <v>1</v>
      </c>
      <c r="AB14" s="69">
        <v>10</v>
      </c>
      <c r="AH14" s="69">
        <v>4</v>
      </c>
      <c r="AO14" s="69">
        <v>20</v>
      </c>
      <c r="AR14" s="69">
        <v>6</v>
      </c>
      <c r="AS14" s="69">
        <v>5</v>
      </c>
      <c r="AT14" s="69">
        <v>4</v>
      </c>
      <c r="AV14" s="69">
        <v>10</v>
      </c>
      <c r="AW14" s="69">
        <v>16</v>
      </c>
      <c r="AX14" s="69">
        <v>4</v>
      </c>
      <c r="AY14" s="69">
        <v>7</v>
      </c>
      <c r="AZ14" s="69">
        <v>70</v>
      </c>
      <c r="BE14" s="70"/>
    </row>
    <row r="15" spans="1:57" ht="15" customHeight="1">
      <c r="A15" s="88"/>
      <c r="B15" s="97"/>
      <c r="C15" s="21" t="s">
        <v>18</v>
      </c>
      <c r="D15" s="22">
        <f t="shared" si="0"/>
        <v>7</v>
      </c>
      <c r="E15" s="23">
        <f t="shared" si="5"/>
        <v>0.01627906976744186</v>
      </c>
      <c r="F15" s="24">
        <f t="shared" si="6"/>
        <v>0.2413793103448276</v>
      </c>
      <c r="G15" s="25">
        <f t="shared" si="7"/>
        <v>0.01627906976744186</v>
      </c>
      <c r="U15" s="69">
        <v>5</v>
      </c>
      <c r="AZ15" s="69">
        <v>2</v>
      </c>
      <c r="BE15" s="70"/>
    </row>
    <row r="16" spans="1:57" ht="15" customHeight="1" thickBot="1">
      <c r="A16" s="88"/>
      <c r="B16" s="97"/>
      <c r="C16" s="21" t="s">
        <v>19</v>
      </c>
      <c r="D16" s="27">
        <f t="shared" si="0"/>
        <v>7</v>
      </c>
      <c r="E16" s="28">
        <f t="shared" si="5"/>
        <v>0.01627906976744186</v>
      </c>
      <c r="F16" s="29">
        <f t="shared" si="6"/>
        <v>0.2413793103448276</v>
      </c>
      <c r="G16" s="30">
        <f t="shared" si="7"/>
        <v>0.01627906976744186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>
        <v>5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>
        <v>2</v>
      </c>
      <c r="BA16" s="67"/>
      <c r="BB16" s="67"/>
      <c r="BC16" s="67"/>
      <c r="BD16" s="67"/>
      <c r="BE16" s="68"/>
    </row>
    <row r="17" spans="1:57" ht="15" customHeight="1" thickBot="1" thickTop="1">
      <c r="A17" s="89"/>
      <c r="B17" s="98"/>
      <c r="C17" s="35" t="s">
        <v>20</v>
      </c>
      <c r="D17" s="31">
        <f t="shared" si="0"/>
        <v>430</v>
      </c>
      <c r="E17" s="32">
        <f t="shared" si="5"/>
        <v>1</v>
      </c>
      <c r="F17" s="33">
        <f t="shared" si="6"/>
        <v>14.827586206896552</v>
      </c>
      <c r="G17" s="34">
        <f t="shared" si="7"/>
        <v>1</v>
      </c>
      <c r="H17" s="71">
        <f aca="true" t="shared" si="8" ref="H17:AO17">SUM(H12:H16)</f>
        <v>47</v>
      </c>
      <c r="I17" s="71">
        <f t="shared" si="8"/>
        <v>8</v>
      </c>
      <c r="J17" s="71">
        <f t="shared" si="8"/>
        <v>20</v>
      </c>
      <c r="K17" s="71">
        <f t="shared" si="8"/>
        <v>18</v>
      </c>
      <c r="L17" s="71">
        <f t="shared" si="8"/>
        <v>7</v>
      </c>
      <c r="M17" s="71">
        <f t="shared" si="8"/>
        <v>0</v>
      </c>
      <c r="N17" s="71">
        <f t="shared" si="8"/>
        <v>0</v>
      </c>
      <c r="O17" s="71">
        <f t="shared" si="8"/>
        <v>0</v>
      </c>
      <c r="P17" s="71">
        <f t="shared" si="8"/>
        <v>4</v>
      </c>
      <c r="Q17" s="71">
        <f t="shared" si="8"/>
        <v>7</v>
      </c>
      <c r="R17" s="71">
        <f t="shared" si="8"/>
        <v>0</v>
      </c>
      <c r="S17" s="71">
        <f t="shared" si="8"/>
        <v>4</v>
      </c>
      <c r="T17" s="71">
        <f t="shared" si="8"/>
        <v>83</v>
      </c>
      <c r="U17" s="71">
        <f t="shared" si="8"/>
        <v>55</v>
      </c>
      <c r="V17" s="71">
        <f t="shared" si="8"/>
        <v>0</v>
      </c>
      <c r="W17" s="71">
        <f t="shared" si="8"/>
        <v>0</v>
      </c>
      <c r="X17" s="71">
        <f t="shared" si="8"/>
        <v>11</v>
      </c>
      <c r="Y17" s="71">
        <f t="shared" si="8"/>
        <v>0</v>
      </c>
      <c r="Z17" s="71"/>
      <c r="AA17" s="71">
        <f t="shared" si="8"/>
        <v>1</v>
      </c>
      <c r="AB17" s="71">
        <f t="shared" si="8"/>
        <v>10</v>
      </c>
      <c r="AC17" s="71">
        <f t="shared" si="8"/>
        <v>0</v>
      </c>
      <c r="AD17" s="71">
        <f t="shared" si="8"/>
        <v>0</v>
      </c>
      <c r="AE17" s="71">
        <f t="shared" si="8"/>
        <v>0</v>
      </c>
      <c r="AF17" s="71">
        <f t="shared" si="8"/>
        <v>0</v>
      </c>
      <c r="AG17" s="71">
        <f t="shared" si="8"/>
        <v>0</v>
      </c>
      <c r="AH17" s="71">
        <f t="shared" si="8"/>
        <v>4</v>
      </c>
      <c r="AI17" s="71">
        <f>SUM(AI12:AI16)</f>
        <v>0</v>
      </c>
      <c r="AJ17" s="71">
        <f>SUM(AJ12:AJ16)</f>
        <v>0</v>
      </c>
      <c r="AK17" s="71">
        <f t="shared" si="8"/>
        <v>0</v>
      </c>
      <c r="AL17" s="71">
        <f t="shared" si="8"/>
        <v>0</v>
      </c>
      <c r="AM17" s="71">
        <f t="shared" si="8"/>
        <v>0</v>
      </c>
      <c r="AN17" s="71">
        <f aca="true" t="shared" si="9" ref="AN17:BE17">SUM(AN12:AN16)</f>
        <v>0</v>
      </c>
      <c r="AO17" s="71">
        <f t="shared" si="8"/>
        <v>20</v>
      </c>
      <c r="AP17" s="71">
        <f t="shared" si="9"/>
        <v>0</v>
      </c>
      <c r="AQ17" s="71">
        <f t="shared" si="9"/>
        <v>0</v>
      </c>
      <c r="AR17" s="71">
        <f t="shared" si="9"/>
        <v>6</v>
      </c>
      <c r="AS17" s="71">
        <f t="shared" si="9"/>
        <v>5</v>
      </c>
      <c r="AT17" s="71">
        <f t="shared" si="9"/>
        <v>4</v>
      </c>
      <c r="AU17" s="71">
        <f t="shared" si="9"/>
        <v>0</v>
      </c>
      <c r="AV17" s="71">
        <f t="shared" si="9"/>
        <v>10</v>
      </c>
      <c r="AW17" s="71">
        <f t="shared" si="9"/>
        <v>21</v>
      </c>
      <c r="AX17" s="71">
        <f t="shared" si="9"/>
        <v>4</v>
      </c>
      <c r="AY17" s="71">
        <f t="shared" si="9"/>
        <v>7</v>
      </c>
      <c r="AZ17" s="71">
        <f t="shared" si="9"/>
        <v>74</v>
      </c>
      <c r="BA17" s="71">
        <f t="shared" si="9"/>
        <v>0</v>
      </c>
      <c r="BB17" s="71">
        <f t="shared" si="9"/>
        <v>0</v>
      </c>
      <c r="BC17" s="71">
        <f t="shared" si="9"/>
        <v>0</v>
      </c>
      <c r="BD17" s="71">
        <f t="shared" si="9"/>
        <v>0</v>
      </c>
      <c r="BE17" s="72">
        <f t="shared" si="9"/>
        <v>0</v>
      </c>
    </row>
    <row r="18" spans="1:57" ht="15" customHeight="1" thickTop="1">
      <c r="A18" s="87">
        <v>3</v>
      </c>
      <c r="B18" s="90" t="s">
        <v>2</v>
      </c>
      <c r="C18" s="17" t="s">
        <v>15</v>
      </c>
      <c r="D18" s="8">
        <f t="shared" si="0"/>
        <v>92</v>
      </c>
      <c r="E18" s="18">
        <f aca="true" t="shared" si="10" ref="E18:E23">IF(D18&gt;0,(D18/D$23),"")</f>
        <v>0.09935205183585313</v>
      </c>
      <c r="F18" s="19">
        <f t="shared" si="6"/>
        <v>3.1724137931034484</v>
      </c>
      <c r="G18" s="20">
        <f aca="true" t="shared" si="11" ref="G18:G23">IF($D$4&gt;0,(F18/F$23),"")</f>
        <v>0.09935205183585313</v>
      </c>
      <c r="H18" s="64"/>
      <c r="I18" s="64">
        <v>14</v>
      </c>
      <c r="J18" s="64"/>
      <c r="K18" s="64"/>
      <c r="L18" s="64">
        <v>2</v>
      </c>
      <c r="M18" s="64"/>
      <c r="N18" s="64"/>
      <c r="O18" s="64"/>
      <c r="P18" s="64"/>
      <c r="Q18" s="64"/>
      <c r="R18" s="64"/>
      <c r="S18" s="64"/>
      <c r="T18" s="64">
        <v>9</v>
      </c>
      <c r="U18" s="64">
        <v>50</v>
      </c>
      <c r="V18" s="64"/>
      <c r="W18" s="64"/>
      <c r="X18" s="64">
        <v>3</v>
      </c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>
        <v>7</v>
      </c>
      <c r="AP18" s="64"/>
      <c r="AQ18" s="64"/>
      <c r="AR18" s="64"/>
      <c r="AS18" s="64"/>
      <c r="AT18" s="64"/>
      <c r="AU18" s="64"/>
      <c r="AV18" s="64"/>
      <c r="AW18" s="64">
        <v>5</v>
      </c>
      <c r="AX18" s="64"/>
      <c r="AY18" s="64"/>
      <c r="AZ18" s="64">
        <v>2</v>
      </c>
      <c r="BA18" s="64"/>
      <c r="BB18" s="64"/>
      <c r="BC18" s="64"/>
      <c r="BD18" s="64"/>
      <c r="BE18" s="65"/>
    </row>
    <row r="19" spans="1:57" ht="15" customHeight="1">
      <c r="A19" s="88"/>
      <c r="B19" s="85"/>
      <c r="C19" s="21" t="s">
        <v>16</v>
      </c>
      <c r="D19" s="22">
        <f t="shared" si="0"/>
        <v>2</v>
      </c>
      <c r="E19" s="23">
        <f t="shared" si="10"/>
        <v>0.0021598272138228943</v>
      </c>
      <c r="F19" s="24">
        <f t="shared" si="6"/>
        <v>0.06896551724137931</v>
      </c>
      <c r="G19" s="25">
        <f t="shared" si="11"/>
        <v>0.0021598272138228943</v>
      </c>
      <c r="U19" s="69">
        <v>0</v>
      </c>
      <c r="AZ19" s="69">
        <v>2</v>
      </c>
      <c r="BE19" s="70"/>
    </row>
    <row r="20" spans="1:57" ht="15" customHeight="1">
      <c r="A20" s="88"/>
      <c r="B20" s="85"/>
      <c r="C20" s="21" t="s">
        <v>17</v>
      </c>
      <c r="D20" s="22">
        <f t="shared" si="0"/>
        <v>798</v>
      </c>
      <c r="E20" s="23">
        <f t="shared" si="10"/>
        <v>0.8617710583153347</v>
      </c>
      <c r="F20" s="24">
        <f t="shared" si="6"/>
        <v>27.517241379310345</v>
      </c>
      <c r="G20" s="25">
        <f t="shared" si="11"/>
        <v>0.8617710583153348</v>
      </c>
      <c r="H20" s="69">
        <v>65</v>
      </c>
      <c r="I20" s="69">
        <v>25</v>
      </c>
      <c r="J20" s="69">
        <v>10</v>
      </c>
      <c r="K20" s="69">
        <v>6</v>
      </c>
      <c r="L20" s="69">
        <v>41</v>
      </c>
      <c r="P20" s="69">
        <v>15</v>
      </c>
      <c r="Q20" s="69">
        <v>10</v>
      </c>
      <c r="T20" s="69">
        <v>101</v>
      </c>
      <c r="U20" s="69">
        <v>200</v>
      </c>
      <c r="X20" s="69">
        <v>49</v>
      </c>
      <c r="AA20" s="69">
        <v>1</v>
      </c>
      <c r="AB20" s="69">
        <v>6</v>
      </c>
      <c r="AH20" s="69">
        <v>4</v>
      </c>
      <c r="AO20" s="69">
        <v>40</v>
      </c>
      <c r="AR20" s="69">
        <v>10</v>
      </c>
      <c r="AS20" s="69">
        <v>13</v>
      </c>
      <c r="AV20" s="69">
        <v>25</v>
      </c>
      <c r="AW20" s="69">
        <v>26</v>
      </c>
      <c r="AX20" s="69">
        <v>7</v>
      </c>
      <c r="AY20" s="69">
        <v>2</v>
      </c>
      <c r="AZ20" s="69">
        <v>142</v>
      </c>
      <c r="BE20" s="70"/>
    </row>
    <row r="21" spans="1:57" ht="15" customHeight="1">
      <c r="A21" s="88"/>
      <c r="B21" s="85"/>
      <c r="C21" s="21" t="s">
        <v>18</v>
      </c>
      <c r="D21" s="22">
        <f t="shared" si="0"/>
        <v>3</v>
      </c>
      <c r="E21" s="23">
        <f t="shared" si="10"/>
        <v>0.0032397408207343412</v>
      </c>
      <c r="F21" s="24">
        <f t="shared" si="6"/>
        <v>0.10344827586206896</v>
      </c>
      <c r="G21" s="25">
        <f t="shared" si="11"/>
        <v>0.0032397408207343412</v>
      </c>
      <c r="J21" s="69">
        <v>1</v>
      </c>
      <c r="AZ21" s="69">
        <v>2</v>
      </c>
      <c r="BE21" s="70"/>
    </row>
    <row r="22" spans="1:57" ht="15" customHeight="1" thickBot="1">
      <c r="A22" s="88"/>
      <c r="B22" s="85"/>
      <c r="C22" s="21" t="s">
        <v>19</v>
      </c>
      <c r="D22" s="27">
        <f t="shared" si="0"/>
        <v>19</v>
      </c>
      <c r="E22" s="28">
        <f t="shared" si="10"/>
        <v>0.020518358531317494</v>
      </c>
      <c r="F22" s="29">
        <f t="shared" si="6"/>
        <v>0.6551724137931034</v>
      </c>
      <c r="G22" s="30">
        <f t="shared" si="11"/>
        <v>0.020518358531317494</v>
      </c>
      <c r="H22" s="67"/>
      <c r="I22" s="67"/>
      <c r="J22" s="67"/>
      <c r="K22" s="67">
        <v>1</v>
      </c>
      <c r="L22" s="67"/>
      <c r="M22" s="67"/>
      <c r="N22" s="67"/>
      <c r="O22" s="67"/>
      <c r="P22" s="67">
        <v>3</v>
      </c>
      <c r="Q22" s="67"/>
      <c r="R22" s="67"/>
      <c r="S22" s="67"/>
      <c r="T22" s="67"/>
      <c r="U22" s="67">
        <v>5</v>
      </c>
      <c r="V22" s="67"/>
      <c r="W22" s="67"/>
      <c r="X22" s="67">
        <v>6</v>
      </c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>
        <v>2</v>
      </c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>
        <v>2</v>
      </c>
      <c r="BA22" s="67"/>
      <c r="BB22" s="67"/>
      <c r="BC22" s="67"/>
      <c r="BD22" s="67"/>
      <c r="BE22" s="68"/>
    </row>
    <row r="23" spans="1:57" ht="15" customHeight="1" thickBot="1" thickTop="1">
      <c r="A23" s="89"/>
      <c r="B23" s="86"/>
      <c r="C23" s="35" t="s">
        <v>20</v>
      </c>
      <c r="D23" s="31">
        <f t="shared" si="0"/>
        <v>926</v>
      </c>
      <c r="E23" s="32">
        <f t="shared" si="10"/>
        <v>1</v>
      </c>
      <c r="F23" s="33">
        <f t="shared" si="6"/>
        <v>31.93103448275862</v>
      </c>
      <c r="G23" s="34">
        <f t="shared" si="11"/>
        <v>1</v>
      </c>
      <c r="H23" s="71">
        <f aca="true" t="shared" si="12" ref="H23:AO23">SUM(H18:H22)</f>
        <v>65</v>
      </c>
      <c r="I23" s="71">
        <f t="shared" si="12"/>
        <v>39</v>
      </c>
      <c r="J23" s="71">
        <f t="shared" si="12"/>
        <v>11</v>
      </c>
      <c r="K23" s="71">
        <f t="shared" si="12"/>
        <v>7</v>
      </c>
      <c r="L23" s="71">
        <f t="shared" si="12"/>
        <v>43</v>
      </c>
      <c r="M23" s="71">
        <f t="shared" si="12"/>
        <v>0</v>
      </c>
      <c r="N23" s="71">
        <f t="shared" si="12"/>
        <v>0</v>
      </c>
      <c r="O23" s="71">
        <f t="shared" si="12"/>
        <v>0</v>
      </c>
      <c r="P23" s="71">
        <f t="shared" si="12"/>
        <v>18</v>
      </c>
      <c r="Q23" s="71">
        <f t="shared" si="12"/>
        <v>10</v>
      </c>
      <c r="R23" s="71">
        <f t="shared" si="12"/>
        <v>0</v>
      </c>
      <c r="S23" s="71">
        <f t="shared" si="12"/>
        <v>0</v>
      </c>
      <c r="T23" s="71">
        <f t="shared" si="12"/>
        <v>110</v>
      </c>
      <c r="U23" s="71">
        <f t="shared" si="12"/>
        <v>255</v>
      </c>
      <c r="V23" s="71">
        <f t="shared" si="12"/>
        <v>0</v>
      </c>
      <c r="W23" s="71">
        <f t="shared" si="12"/>
        <v>0</v>
      </c>
      <c r="X23" s="71">
        <f t="shared" si="12"/>
        <v>58</v>
      </c>
      <c r="Y23" s="71">
        <f t="shared" si="12"/>
        <v>0</v>
      </c>
      <c r="Z23" s="71"/>
      <c r="AA23" s="71">
        <f t="shared" si="12"/>
        <v>1</v>
      </c>
      <c r="AB23" s="71">
        <f t="shared" si="12"/>
        <v>6</v>
      </c>
      <c r="AC23" s="71">
        <f t="shared" si="12"/>
        <v>0</v>
      </c>
      <c r="AD23" s="71">
        <f t="shared" si="12"/>
        <v>0</v>
      </c>
      <c r="AE23" s="71">
        <f t="shared" si="12"/>
        <v>0</v>
      </c>
      <c r="AF23" s="71">
        <f t="shared" si="12"/>
        <v>0</v>
      </c>
      <c r="AG23" s="71">
        <f t="shared" si="12"/>
        <v>0</v>
      </c>
      <c r="AH23" s="71">
        <f t="shared" si="12"/>
        <v>4</v>
      </c>
      <c r="AI23" s="71">
        <f>SUM(AI18:AI22)</f>
        <v>0</v>
      </c>
      <c r="AJ23" s="71">
        <f>SUM(AJ18:AJ22)</f>
        <v>0</v>
      </c>
      <c r="AK23" s="71">
        <f t="shared" si="12"/>
        <v>0</v>
      </c>
      <c r="AL23" s="71">
        <f t="shared" si="12"/>
        <v>0</v>
      </c>
      <c r="AM23" s="71">
        <f t="shared" si="12"/>
        <v>0</v>
      </c>
      <c r="AN23" s="71">
        <f aca="true" t="shared" si="13" ref="AN23:BE23">SUM(AN18:AN22)</f>
        <v>0</v>
      </c>
      <c r="AO23" s="71">
        <f t="shared" si="12"/>
        <v>49</v>
      </c>
      <c r="AP23" s="71">
        <f t="shared" si="13"/>
        <v>0</v>
      </c>
      <c r="AQ23" s="71">
        <f t="shared" si="13"/>
        <v>0</v>
      </c>
      <c r="AR23" s="71">
        <f t="shared" si="13"/>
        <v>10</v>
      </c>
      <c r="AS23" s="71">
        <f t="shared" si="13"/>
        <v>13</v>
      </c>
      <c r="AT23" s="71">
        <v>12</v>
      </c>
      <c r="AU23" s="71">
        <f t="shared" si="13"/>
        <v>0</v>
      </c>
      <c r="AV23" s="71">
        <f t="shared" si="13"/>
        <v>25</v>
      </c>
      <c r="AW23" s="71">
        <f t="shared" si="13"/>
        <v>31</v>
      </c>
      <c r="AX23" s="71">
        <f t="shared" si="13"/>
        <v>7</v>
      </c>
      <c r="AY23" s="71">
        <f t="shared" si="13"/>
        <v>2</v>
      </c>
      <c r="AZ23" s="71">
        <f t="shared" si="13"/>
        <v>150</v>
      </c>
      <c r="BA23" s="71">
        <f t="shared" si="13"/>
        <v>0</v>
      </c>
      <c r="BB23" s="71">
        <f t="shared" si="13"/>
        <v>0</v>
      </c>
      <c r="BC23" s="71">
        <f t="shared" si="13"/>
        <v>0</v>
      </c>
      <c r="BD23" s="71">
        <f t="shared" si="13"/>
        <v>0</v>
      </c>
      <c r="BE23" s="72">
        <f t="shared" si="13"/>
        <v>0</v>
      </c>
    </row>
    <row r="24" spans="1:57" ht="15" customHeight="1" thickTop="1">
      <c r="A24" s="87">
        <v>4</v>
      </c>
      <c r="B24" s="84" t="s">
        <v>3</v>
      </c>
      <c r="C24" s="17" t="s">
        <v>15</v>
      </c>
      <c r="D24" s="8">
        <f t="shared" si="0"/>
        <v>114</v>
      </c>
      <c r="E24" s="18">
        <f aca="true" t="shared" si="14" ref="E24:E29">IF(D24&gt;0,(D24/D$29),"")</f>
        <v>0.008259074114322973</v>
      </c>
      <c r="F24" s="19">
        <f t="shared" si="6"/>
        <v>3.9310344827586206</v>
      </c>
      <c r="G24" s="20">
        <f aca="true" t="shared" si="15" ref="G24:G29">IF($D$4&gt;0,(F24/F$29),"")</f>
        <v>0.008259074114322973</v>
      </c>
      <c r="H24" s="64"/>
      <c r="I24" s="64">
        <v>2</v>
      </c>
      <c r="J24" s="64">
        <v>1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>
        <v>40</v>
      </c>
      <c r="V24" s="64"/>
      <c r="W24" s="64"/>
      <c r="X24" s="64">
        <v>1</v>
      </c>
      <c r="Y24" s="64"/>
      <c r="Z24" s="64"/>
      <c r="AA24" s="64"/>
      <c r="AB24" s="64">
        <v>1</v>
      </c>
      <c r="AC24" s="64">
        <v>1</v>
      </c>
      <c r="AD24" s="64"/>
      <c r="AE24" s="64"/>
      <c r="AF24" s="64"/>
      <c r="AG24" s="64"/>
      <c r="AH24" s="64"/>
      <c r="AI24" s="64"/>
      <c r="AJ24" s="64"/>
      <c r="AK24" s="64">
        <v>3</v>
      </c>
      <c r="AL24" s="64"/>
      <c r="AM24" s="64"/>
      <c r="AN24" s="64"/>
      <c r="AO24" s="64">
        <v>1</v>
      </c>
      <c r="AP24" s="64"/>
      <c r="AQ24" s="64"/>
      <c r="AR24" s="64"/>
      <c r="AS24" s="64"/>
      <c r="AT24" s="64"/>
      <c r="AU24" s="64"/>
      <c r="AV24" s="64"/>
      <c r="AW24" s="64">
        <v>26</v>
      </c>
      <c r="AX24" s="64"/>
      <c r="AY24" s="64"/>
      <c r="AZ24" s="64">
        <v>1</v>
      </c>
      <c r="BA24" s="64">
        <v>37</v>
      </c>
      <c r="BB24" s="64"/>
      <c r="BC24" s="64"/>
      <c r="BD24" s="64"/>
      <c r="BE24" s="65"/>
    </row>
    <row r="25" spans="1:57" ht="15" customHeight="1">
      <c r="A25" s="88"/>
      <c r="B25" s="85"/>
      <c r="C25" s="21" t="s">
        <v>16</v>
      </c>
      <c r="D25" s="22">
        <f t="shared" si="0"/>
        <v>4</v>
      </c>
      <c r="E25" s="23">
        <f t="shared" si="14"/>
        <v>0.000289792074186771</v>
      </c>
      <c r="F25" s="24">
        <f t="shared" si="6"/>
        <v>0.13793103448275862</v>
      </c>
      <c r="G25" s="25">
        <f t="shared" si="15"/>
        <v>0.000289792074186771</v>
      </c>
      <c r="I25" s="69">
        <v>1</v>
      </c>
      <c r="AZ25" s="69">
        <v>0</v>
      </c>
      <c r="BA25" s="69">
        <v>3</v>
      </c>
      <c r="BE25" s="70"/>
    </row>
    <row r="26" spans="1:57" ht="15" customHeight="1">
      <c r="A26" s="88"/>
      <c r="B26" s="85"/>
      <c r="C26" s="21" t="s">
        <v>17</v>
      </c>
      <c r="D26" s="22">
        <f t="shared" si="0"/>
        <v>13565</v>
      </c>
      <c r="E26" s="23">
        <f t="shared" si="14"/>
        <v>0.9827573715858872</v>
      </c>
      <c r="F26" s="24">
        <f t="shared" si="6"/>
        <v>467.7586206896552</v>
      </c>
      <c r="G26" s="25">
        <f t="shared" si="15"/>
        <v>0.9827573715858872</v>
      </c>
      <c r="H26" s="69">
        <v>345</v>
      </c>
      <c r="I26" s="69">
        <v>329</v>
      </c>
      <c r="J26" s="69">
        <v>350</v>
      </c>
      <c r="K26" s="69">
        <v>110</v>
      </c>
      <c r="L26" s="69">
        <v>254</v>
      </c>
      <c r="P26" s="69">
        <v>98</v>
      </c>
      <c r="Q26" s="69">
        <v>44</v>
      </c>
      <c r="S26" s="69">
        <v>63</v>
      </c>
      <c r="T26" s="69">
        <v>770</v>
      </c>
      <c r="U26" s="69">
        <v>1450</v>
      </c>
      <c r="W26" s="69">
        <v>3</v>
      </c>
      <c r="X26" s="69">
        <v>108</v>
      </c>
      <c r="AA26" s="69">
        <v>10</v>
      </c>
      <c r="AB26" s="69">
        <v>50</v>
      </c>
      <c r="AC26" s="69">
        <v>457</v>
      </c>
      <c r="AF26" s="69">
        <v>8</v>
      </c>
      <c r="AG26" s="69">
        <v>103</v>
      </c>
      <c r="AH26" s="69">
        <v>30</v>
      </c>
      <c r="AK26" s="69">
        <v>399</v>
      </c>
      <c r="AO26" s="69">
        <v>75</v>
      </c>
      <c r="AR26" s="69">
        <v>22</v>
      </c>
      <c r="AS26" s="69">
        <v>31</v>
      </c>
      <c r="AV26" s="69">
        <v>110</v>
      </c>
      <c r="AW26" s="69">
        <v>458</v>
      </c>
      <c r="AX26" s="69">
        <v>26</v>
      </c>
      <c r="AY26" s="69">
        <v>9</v>
      </c>
      <c r="AZ26" s="69">
        <v>853</v>
      </c>
      <c r="BA26" s="69">
        <v>7000</v>
      </c>
      <c r="BE26" s="70"/>
    </row>
    <row r="27" spans="1:57" ht="15" customHeight="1">
      <c r="A27" s="88"/>
      <c r="B27" s="85"/>
      <c r="C27" s="21" t="s">
        <v>18</v>
      </c>
      <c r="D27" s="22">
        <f t="shared" si="0"/>
        <v>29</v>
      </c>
      <c r="E27" s="23">
        <f t="shared" si="14"/>
        <v>0.0021009925378540897</v>
      </c>
      <c r="F27" s="24">
        <f t="shared" si="6"/>
        <v>1</v>
      </c>
      <c r="G27" s="25">
        <f t="shared" si="15"/>
        <v>0.0021009925378540897</v>
      </c>
      <c r="J27" s="69">
        <v>2</v>
      </c>
      <c r="L27" s="69">
        <v>3</v>
      </c>
      <c r="U27" s="69">
        <v>5</v>
      </c>
      <c r="AC27" s="69">
        <v>1</v>
      </c>
      <c r="AW27" s="69">
        <v>1</v>
      </c>
      <c r="AZ27" s="69">
        <v>3</v>
      </c>
      <c r="BA27" s="69">
        <v>14</v>
      </c>
      <c r="BE27" s="70"/>
    </row>
    <row r="28" spans="1:57" ht="15" customHeight="1" thickBot="1">
      <c r="A28" s="88"/>
      <c r="B28" s="85"/>
      <c r="C28" s="21" t="s">
        <v>19</v>
      </c>
      <c r="D28" s="27">
        <f t="shared" si="0"/>
        <v>39</v>
      </c>
      <c r="E28" s="28">
        <f t="shared" si="14"/>
        <v>0.002825472723321017</v>
      </c>
      <c r="F28" s="29">
        <f t="shared" si="6"/>
        <v>1.3448275862068966</v>
      </c>
      <c r="G28" s="30">
        <f t="shared" si="15"/>
        <v>0.002825472723321017</v>
      </c>
      <c r="H28" s="67"/>
      <c r="I28" s="67"/>
      <c r="J28" s="67"/>
      <c r="K28" s="67">
        <v>1</v>
      </c>
      <c r="L28" s="67"/>
      <c r="M28" s="67"/>
      <c r="N28" s="67"/>
      <c r="O28" s="67"/>
      <c r="P28" s="67">
        <v>1</v>
      </c>
      <c r="Q28" s="67"/>
      <c r="R28" s="67"/>
      <c r="S28" s="67"/>
      <c r="T28" s="67"/>
      <c r="U28" s="67">
        <v>10</v>
      </c>
      <c r="V28" s="67"/>
      <c r="W28" s="67"/>
      <c r="X28" s="67">
        <v>1</v>
      </c>
      <c r="Y28" s="67"/>
      <c r="Z28" s="67"/>
      <c r="AA28" s="67"/>
      <c r="AB28" s="67">
        <v>3</v>
      </c>
      <c r="AC28" s="67">
        <v>3</v>
      </c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>
        <v>1</v>
      </c>
      <c r="AP28" s="67"/>
      <c r="AQ28" s="67"/>
      <c r="AR28" s="67"/>
      <c r="AS28" s="67"/>
      <c r="AT28" s="67"/>
      <c r="AU28" s="67"/>
      <c r="AV28" s="67"/>
      <c r="AW28" s="67">
        <v>5</v>
      </c>
      <c r="AX28" s="67"/>
      <c r="AY28" s="67"/>
      <c r="AZ28" s="67">
        <v>11</v>
      </c>
      <c r="BA28" s="67">
        <v>3</v>
      </c>
      <c r="BB28" s="67"/>
      <c r="BC28" s="67"/>
      <c r="BD28" s="67"/>
      <c r="BE28" s="68"/>
    </row>
    <row r="29" spans="1:57" ht="15" customHeight="1" thickBot="1" thickTop="1">
      <c r="A29" s="89"/>
      <c r="B29" s="86"/>
      <c r="C29" s="35" t="s">
        <v>20</v>
      </c>
      <c r="D29" s="31">
        <f t="shared" si="0"/>
        <v>13803</v>
      </c>
      <c r="E29" s="32">
        <f t="shared" si="14"/>
        <v>1</v>
      </c>
      <c r="F29" s="33">
        <f t="shared" si="6"/>
        <v>475.9655172413793</v>
      </c>
      <c r="G29" s="34">
        <f t="shared" si="15"/>
        <v>1</v>
      </c>
      <c r="H29" s="71">
        <f aca="true" t="shared" si="16" ref="H29:AO29">SUM(H24:H28)</f>
        <v>345</v>
      </c>
      <c r="I29" s="71">
        <f t="shared" si="16"/>
        <v>332</v>
      </c>
      <c r="J29" s="71">
        <f t="shared" si="16"/>
        <v>353</v>
      </c>
      <c r="K29" s="71">
        <f t="shared" si="16"/>
        <v>111</v>
      </c>
      <c r="L29" s="71">
        <f t="shared" si="16"/>
        <v>257</v>
      </c>
      <c r="M29" s="71">
        <f t="shared" si="16"/>
        <v>0</v>
      </c>
      <c r="N29" s="71">
        <f t="shared" si="16"/>
        <v>0</v>
      </c>
      <c r="O29" s="71">
        <f t="shared" si="16"/>
        <v>0</v>
      </c>
      <c r="P29" s="71">
        <f t="shared" si="16"/>
        <v>99</v>
      </c>
      <c r="Q29" s="71">
        <f t="shared" si="16"/>
        <v>44</v>
      </c>
      <c r="R29" s="71">
        <f t="shared" si="16"/>
        <v>0</v>
      </c>
      <c r="S29" s="71">
        <f t="shared" si="16"/>
        <v>63</v>
      </c>
      <c r="T29" s="71">
        <f t="shared" si="16"/>
        <v>770</v>
      </c>
      <c r="U29" s="71">
        <f t="shared" si="16"/>
        <v>1505</v>
      </c>
      <c r="V29" s="71">
        <f t="shared" si="16"/>
        <v>0</v>
      </c>
      <c r="W29" s="71">
        <f t="shared" si="16"/>
        <v>3</v>
      </c>
      <c r="X29" s="71">
        <f t="shared" si="16"/>
        <v>110</v>
      </c>
      <c r="Y29" s="71">
        <f t="shared" si="16"/>
        <v>0</v>
      </c>
      <c r="Z29" s="71"/>
      <c r="AA29" s="71">
        <f t="shared" si="16"/>
        <v>10</v>
      </c>
      <c r="AB29" s="71">
        <f t="shared" si="16"/>
        <v>54</v>
      </c>
      <c r="AC29" s="71">
        <f t="shared" si="16"/>
        <v>462</v>
      </c>
      <c r="AD29" s="71">
        <f t="shared" si="16"/>
        <v>0</v>
      </c>
      <c r="AE29" s="71">
        <f t="shared" si="16"/>
        <v>0</v>
      </c>
      <c r="AF29" s="71">
        <f t="shared" si="16"/>
        <v>8</v>
      </c>
      <c r="AG29" s="71">
        <f t="shared" si="16"/>
        <v>103</v>
      </c>
      <c r="AH29" s="71">
        <f t="shared" si="16"/>
        <v>30</v>
      </c>
      <c r="AI29" s="71">
        <f>SUM(AI24:AI28)</f>
        <v>0</v>
      </c>
      <c r="AJ29" s="71">
        <f>SUM(AJ24:AJ28)</f>
        <v>0</v>
      </c>
      <c r="AK29" s="71">
        <f t="shared" si="16"/>
        <v>402</v>
      </c>
      <c r="AL29" s="71">
        <f t="shared" si="16"/>
        <v>0</v>
      </c>
      <c r="AM29" s="71">
        <f t="shared" si="16"/>
        <v>0</v>
      </c>
      <c r="AN29" s="71">
        <f aca="true" t="shared" si="17" ref="AN29:BE29">SUM(AN24:AN28)</f>
        <v>0</v>
      </c>
      <c r="AO29" s="71">
        <f t="shared" si="16"/>
        <v>77</v>
      </c>
      <c r="AP29" s="71">
        <f t="shared" si="17"/>
        <v>0</v>
      </c>
      <c r="AQ29" s="71">
        <f t="shared" si="17"/>
        <v>0</v>
      </c>
      <c r="AR29" s="71">
        <f t="shared" si="17"/>
        <v>22</v>
      </c>
      <c r="AS29" s="71">
        <f t="shared" si="17"/>
        <v>31</v>
      </c>
      <c r="AT29" s="71">
        <v>52</v>
      </c>
      <c r="AU29" s="71">
        <f t="shared" si="17"/>
        <v>0</v>
      </c>
      <c r="AV29" s="71">
        <f t="shared" si="17"/>
        <v>110</v>
      </c>
      <c r="AW29" s="71">
        <f t="shared" si="17"/>
        <v>490</v>
      </c>
      <c r="AX29" s="71">
        <f t="shared" si="17"/>
        <v>26</v>
      </c>
      <c r="AY29" s="71">
        <f t="shared" si="17"/>
        <v>9</v>
      </c>
      <c r="AZ29" s="71">
        <f t="shared" si="17"/>
        <v>868</v>
      </c>
      <c r="BA29" s="71">
        <f t="shared" si="17"/>
        <v>7057</v>
      </c>
      <c r="BB29" s="71">
        <f t="shared" si="17"/>
        <v>0</v>
      </c>
      <c r="BC29" s="71">
        <f t="shared" si="17"/>
        <v>0</v>
      </c>
      <c r="BD29" s="71">
        <f t="shared" si="17"/>
        <v>0</v>
      </c>
      <c r="BE29" s="72">
        <f t="shared" si="17"/>
        <v>0</v>
      </c>
    </row>
    <row r="30" spans="1:57" ht="15" customHeight="1" thickTop="1">
      <c r="A30" s="87">
        <v>5</v>
      </c>
      <c r="B30" s="84" t="s">
        <v>4</v>
      </c>
      <c r="C30" s="17" t="s">
        <v>15</v>
      </c>
      <c r="D30" s="8">
        <f t="shared" si="0"/>
        <v>3</v>
      </c>
      <c r="E30" s="18">
        <f aca="true" t="shared" si="18" ref="E30:E35">IF(D30&gt;0,(D30/D$35),"")</f>
        <v>0.06666666666666667</v>
      </c>
      <c r="F30" s="19">
        <f t="shared" si="6"/>
        <v>0.10344827586206896</v>
      </c>
      <c r="G30" s="20">
        <f aca="true" t="shared" si="19" ref="G30:G35">IF($D$4&gt;0,(F30/F$35),"")</f>
        <v>0.06666666666666667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>
        <v>1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>
        <v>2</v>
      </c>
      <c r="BA30" s="64"/>
      <c r="BB30" s="64"/>
      <c r="BC30" s="64"/>
      <c r="BD30" s="64"/>
      <c r="BE30" s="65"/>
    </row>
    <row r="31" spans="1:57" ht="15" customHeight="1">
      <c r="A31" s="88"/>
      <c r="B31" s="85"/>
      <c r="C31" s="21" t="s">
        <v>16</v>
      </c>
      <c r="D31" s="22">
        <f t="shared" si="0"/>
        <v>2</v>
      </c>
      <c r="E31" s="23">
        <f t="shared" si="18"/>
        <v>0.044444444444444446</v>
      </c>
      <c r="F31" s="24">
        <f t="shared" si="6"/>
        <v>0.06896551724137931</v>
      </c>
      <c r="G31" s="25">
        <f t="shared" si="19"/>
        <v>0.044444444444444446</v>
      </c>
      <c r="AZ31" s="69">
        <v>2</v>
      </c>
      <c r="BE31" s="70"/>
    </row>
    <row r="32" spans="1:57" ht="15" customHeight="1">
      <c r="A32" s="88"/>
      <c r="B32" s="85"/>
      <c r="C32" s="21" t="s">
        <v>17</v>
      </c>
      <c r="D32" s="22">
        <f t="shared" si="0"/>
        <v>31</v>
      </c>
      <c r="E32" s="23">
        <f t="shared" si="18"/>
        <v>0.6888888888888889</v>
      </c>
      <c r="F32" s="24">
        <f t="shared" si="6"/>
        <v>1.0689655172413792</v>
      </c>
      <c r="G32" s="25">
        <f t="shared" si="19"/>
        <v>0.6888888888888889</v>
      </c>
      <c r="H32" s="69">
        <v>1</v>
      </c>
      <c r="I32" s="69">
        <v>1</v>
      </c>
      <c r="J32" s="69">
        <v>1</v>
      </c>
      <c r="K32" s="69">
        <v>6</v>
      </c>
      <c r="L32" s="69">
        <v>2</v>
      </c>
      <c r="P32" s="69">
        <v>1</v>
      </c>
      <c r="U32" s="69">
        <v>1</v>
      </c>
      <c r="X32" s="69">
        <v>3</v>
      </c>
      <c r="AC32" s="69">
        <v>1</v>
      </c>
      <c r="AY32" s="69">
        <v>1</v>
      </c>
      <c r="AZ32" s="69">
        <v>2</v>
      </c>
      <c r="BA32" s="69">
        <v>11</v>
      </c>
      <c r="BE32" s="70"/>
    </row>
    <row r="33" spans="1:57" ht="15" customHeight="1">
      <c r="A33" s="88"/>
      <c r="B33" s="85"/>
      <c r="C33" s="21" t="s">
        <v>18</v>
      </c>
      <c r="D33" s="22">
        <f t="shared" si="0"/>
        <v>5</v>
      </c>
      <c r="E33" s="23">
        <f t="shared" si="18"/>
        <v>0.1111111111111111</v>
      </c>
      <c r="F33" s="24">
        <f t="shared" si="6"/>
        <v>0.1724137931034483</v>
      </c>
      <c r="G33" s="25">
        <f t="shared" si="19"/>
        <v>0.11111111111111112</v>
      </c>
      <c r="L33" s="69">
        <v>1</v>
      </c>
      <c r="U33" s="69">
        <v>2</v>
      </c>
      <c r="AZ33" s="69">
        <v>2</v>
      </c>
      <c r="BE33" s="70"/>
    </row>
    <row r="34" spans="1:57" ht="15" customHeight="1" thickBot="1">
      <c r="A34" s="88"/>
      <c r="B34" s="85"/>
      <c r="C34" s="21" t="s">
        <v>19</v>
      </c>
      <c r="D34" s="27">
        <f t="shared" si="0"/>
        <v>4</v>
      </c>
      <c r="E34" s="28">
        <f t="shared" si="18"/>
        <v>0.08888888888888889</v>
      </c>
      <c r="F34" s="29">
        <f t="shared" si="6"/>
        <v>0.13793103448275862</v>
      </c>
      <c r="G34" s="30">
        <f t="shared" si="19"/>
        <v>0.08888888888888889</v>
      </c>
      <c r="H34" s="67"/>
      <c r="I34" s="67"/>
      <c r="J34" s="67"/>
      <c r="K34" s="67"/>
      <c r="L34" s="67"/>
      <c r="M34" s="67"/>
      <c r="N34" s="67"/>
      <c r="O34" s="67"/>
      <c r="P34" s="67">
        <v>1</v>
      </c>
      <c r="Q34" s="67"/>
      <c r="R34" s="67"/>
      <c r="S34" s="67"/>
      <c r="T34" s="67"/>
      <c r="U34" s="67">
        <v>1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>
        <v>2</v>
      </c>
      <c r="BA34" s="67"/>
      <c r="BB34" s="67"/>
      <c r="BC34" s="67"/>
      <c r="BD34" s="67"/>
      <c r="BE34" s="68"/>
    </row>
    <row r="35" spans="1:57" ht="15" customHeight="1" thickBot="1" thickTop="1">
      <c r="A35" s="89"/>
      <c r="B35" s="86"/>
      <c r="C35" s="35" t="s">
        <v>20</v>
      </c>
      <c r="D35" s="31">
        <f t="shared" si="0"/>
        <v>45</v>
      </c>
      <c r="E35" s="32">
        <f t="shared" si="18"/>
        <v>1</v>
      </c>
      <c r="F35" s="33">
        <f t="shared" si="6"/>
        <v>1.5517241379310345</v>
      </c>
      <c r="G35" s="34">
        <f t="shared" si="19"/>
        <v>1</v>
      </c>
      <c r="H35" s="71">
        <f aca="true" t="shared" si="20" ref="H35:AO35">SUM(H30:H34)</f>
        <v>1</v>
      </c>
      <c r="I35" s="71">
        <f t="shared" si="20"/>
        <v>1</v>
      </c>
      <c r="J35" s="71">
        <f t="shared" si="20"/>
        <v>1</v>
      </c>
      <c r="K35" s="71">
        <f t="shared" si="20"/>
        <v>6</v>
      </c>
      <c r="L35" s="71">
        <f t="shared" si="20"/>
        <v>3</v>
      </c>
      <c r="M35" s="71">
        <f t="shared" si="20"/>
        <v>0</v>
      </c>
      <c r="N35" s="71">
        <f t="shared" si="20"/>
        <v>0</v>
      </c>
      <c r="O35" s="71">
        <f t="shared" si="20"/>
        <v>0</v>
      </c>
      <c r="P35" s="71">
        <f t="shared" si="20"/>
        <v>2</v>
      </c>
      <c r="Q35" s="71">
        <f t="shared" si="20"/>
        <v>0</v>
      </c>
      <c r="R35" s="71">
        <f t="shared" si="20"/>
        <v>0</v>
      </c>
      <c r="S35" s="71">
        <f t="shared" si="20"/>
        <v>0</v>
      </c>
      <c r="T35" s="71">
        <f t="shared" si="20"/>
        <v>0</v>
      </c>
      <c r="U35" s="71">
        <f t="shared" si="20"/>
        <v>5</v>
      </c>
      <c r="V35" s="71">
        <f t="shared" si="20"/>
        <v>0</v>
      </c>
      <c r="W35" s="71">
        <f t="shared" si="20"/>
        <v>0</v>
      </c>
      <c r="X35" s="71">
        <f t="shared" si="20"/>
        <v>3</v>
      </c>
      <c r="Y35" s="71">
        <f t="shared" si="20"/>
        <v>0</v>
      </c>
      <c r="Z35" s="71"/>
      <c r="AA35" s="71">
        <f t="shared" si="20"/>
        <v>0</v>
      </c>
      <c r="AB35" s="71">
        <f t="shared" si="20"/>
        <v>0</v>
      </c>
      <c r="AC35" s="71">
        <f t="shared" si="20"/>
        <v>1</v>
      </c>
      <c r="AD35" s="71">
        <f t="shared" si="20"/>
        <v>0</v>
      </c>
      <c r="AE35" s="71">
        <f t="shared" si="20"/>
        <v>0</v>
      </c>
      <c r="AF35" s="71">
        <f t="shared" si="20"/>
        <v>0</v>
      </c>
      <c r="AG35" s="71">
        <f t="shared" si="20"/>
        <v>0</v>
      </c>
      <c r="AH35" s="71">
        <f t="shared" si="20"/>
        <v>0</v>
      </c>
      <c r="AI35" s="71">
        <f>SUM(AI30:AI34)</f>
        <v>0</v>
      </c>
      <c r="AJ35" s="71">
        <f>SUM(AJ30:AJ34)</f>
        <v>0</v>
      </c>
      <c r="AK35" s="71">
        <f t="shared" si="20"/>
        <v>0</v>
      </c>
      <c r="AL35" s="71">
        <f t="shared" si="20"/>
        <v>0</v>
      </c>
      <c r="AM35" s="71">
        <f t="shared" si="20"/>
        <v>0</v>
      </c>
      <c r="AN35" s="71">
        <f aca="true" t="shared" si="21" ref="AN35:BE35">SUM(AN30:AN34)</f>
        <v>0</v>
      </c>
      <c r="AO35" s="71">
        <f t="shared" si="20"/>
        <v>0</v>
      </c>
      <c r="AP35" s="71">
        <f t="shared" si="21"/>
        <v>0</v>
      </c>
      <c r="AQ35" s="71">
        <f t="shared" si="21"/>
        <v>0</v>
      </c>
      <c r="AR35" s="71">
        <f t="shared" si="21"/>
        <v>0</v>
      </c>
      <c r="AS35" s="71">
        <f t="shared" si="21"/>
        <v>0</v>
      </c>
      <c r="AT35" s="71">
        <f t="shared" si="21"/>
        <v>0</v>
      </c>
      <c r="AU35" s="71">
        <f t="shared" si="21"/>
        <v>0</v>
      </c>
      <c r="AV35" s="71">
        <f t="shared" si="21"/>
        <v>0</v>
      </c>
      <c r="AW35" s="71">
        <f t="shared" si="21"/>
        <v>0</v>
      </c>
      <c r="AX35" s="71">
        <f t="shared" si="21"/>
        <v>0</v>
      </c>
      <c r="AY35" s="71">
        <f t="shared" si="21"/>
        <v>1</v>
      </c>
      <c r="AZ35" s="71">
        <f t="shared" si="21"/>
        <v>10</v>
      </c>
      <c r="BA35" s="71">
        <f t="shared" si="21"/>
        <v>11</v>
      </c>
      <c r="BB35" s="71">
        <f t="shared" si="21"/>
        <v>0</v>
      </c>
      <c r="BC35" s="71">
        <f t="shared" si="21"/>
        <v>0</v>
      </c>
      <c r="BD35" s="71">
        <f t="shared" si="21"/>
        <v>0</v>
      </c>
      <c r="BE35" s="72">
        <f t="shared" si="21"/>
        <v>0</v>
      </c>
    </row>
    <row r="36" spans="1:57" ht="15" customHeight="1" thickTop="1">
      <c r="A36" s="87">
        <v>6</v>
      </c>
      <c r="B36" s="84" t="s">
        <v>5</v>
      </c>
      <c r="C36" s="17" t="s">
        <v>15</v>
      </c>
      <c r="D36" s="8">
        <f aca="true" t="shared" si="22" ref="D36:D53">SUM(H36:BE36)</f>
        <v>0</v>
      </c>
      <c r="E36" s="18">
        <f aca="true" t="shared" si="23" ref="E36:E41">IF(D36&gt;0,(D36/D$41),"")</f>
      </c>
      <c r="F36" s="19">
        <f t="shared" si="6"/>
        <v>0</v>
      </c>
      <c r="G36" s="20">
        <f aca="true" t="shared" si="24" ref="G36:G41">IF($D$4&gt;0,(F36/F$41),"")</f>
        <v>0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5"/>
    </row>
    <row r="37" spans="1:57" ht="15" customHeight="1">
      <c r="A37" s="88"/>
      <c r="B37" s="85"/>
      <c r="C37" s="21" t="s">
        <v>16</v>
      </c>
      <c r="D37" s="22">
        <f t="shared" si="22"/>
        <v>0</v>
      </c>
      <c r="E37" s="23">
        <f t="shared" si="23"/>
      </c>
      <c r="F37" s="24">
        <f t="shared" si="6"/>
        <v>0</v>
      </c>
      <c r="G37" s="25">
        <f t="shared" si="24"/>
        <v>0</v>
      </c>
      <c r="BE37" s="70"/>
    </row>
    <row r="38" spans="1:57" ht="15" customHeight="1">
      <c r="A38" s="88"/>
      <c r="B38" s="85"/>
      <c r="C38" s="21" t="s">
        <v>17</v>
      </c>
      <c r="D38" s="22">
        <f t="shared" si="22"/>
        <v>283</v>
      </c>
      <c r="E38" s="23">
        <f t="shared" si="23"/>
        <v>0.7796143250688705</v>
      </c>
      <c r="F38" s="24">
        <f t="shared" si="6"/>
        <v>9.758620689655173</v>
      </c>
      <c r="G38" s="25">
        <f t="shared" si="24"/>
        <v>0.7796143250688705</v>
      </c>
      <c r="H38" s="69">
        <v>19</v>
      </c>
      <c r="I38" s="69">
        <v>2</v>
      </c>
      <c r="J38" s="69">
        <v>20</v>
      </c>
      <c r="K38" s="69">
        <v>19</v>
      </c>
      <c r="P38" s="69">
        <v>42</v>
      </c>
      <c r="X38" s="69">
        <v>8</v>
      </c>
      <c r="AC38" s="69">
        <v>42</v>
      </c>
      <c r="AR38" s="69">
        <v>2</v>
      </c>
      <c r="AY38" s="69">
        <v>1</v>
      </c>
      <c r="BA38" s="69">
        <v>128</v>
      </c>
      <c r="BE38" s="70"/>
    </row>
    <row r="39" spans="1:57" ht="15" customHeight="1">
      <c r="A39" s="88"/>
      <c r="B39" s="85"/>
      <c r="C39" s="21" t="s">
        <v>18</v>
      </c>
      <c r="D39" s="22">
        <f t="shared" si="22"/>
        <v>0</v>
      </c>
      <c r="E39" s="23">
        <f t="shared" si="23"/>
      </c>
      <c r="F39" s="24">
        <f t="shared" si="6"/>
        <v>0</v>
      </c>
      <c r="G39" s="25">
        <f t="shared" si="24"/>
        <v>0</v>
      </c>
      <c r="BE39" s="70"/>
    </row>
    <row r="40" spans="1:57" ht="15" customHeight="1" thickBot="1">
      <c r="A40" s="88"/>
      <c r="B40" s="85"/>
      <c r="C40" s="21" t="s">
        <v>19</v>
      </c>
      <c r="D40" s="27">
        <f t="shared" si="22"/>
        <v>0</v>
      </c>
      <c r="E40" s="28">
        <f t="shared" si="23"/>
      </c>
      <c r="F40" s="29">
        <f t="shared" si="6"/>
        <v>0</v>
      </c>
      <c r="G40" s="30">
        <f t="shared" si="24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8"/>
    </row>
    <row r="41" spans="1:57" ht="15" customHeight="1" thickBot="1" thickTop="1">
      <c r="A41" s="89"/>
      <c r="B41" s="86"/>
      <c r="C41" s="35" t="s">
        <v>20</v>
      </c>
      <c r="D41" s="31">
        <f t="shared" si="22"/>
        <v>363</v>
      </c>
      <c r="E41" s="32">
        <f t="shared" si="23"/>
        <v>1</v>
      </c>
      <c r="F41" s="33">
        <f t="shared" si="6"/>
        <v>12.517241379310345</v>
      </c>
      <c r="G41" s="34">
        <f t="shared" si="24"/>
        <v>1</v>
      </c>
      <c r="H41" s="71">
        <f aca="true" t="shared" si="25" ref="H41:AO41">SUM(H36:H40)</f>
        <v>19</v>
      </c>
      <c r="I41" s="71">
        <f t="shared" si="25"/>
        <v>2</v>
      </c>
      <c r="J41" s="71">
        <f t="shared" si="25"/>
        <v>20</v>
      </c>
      <c r="K41" s="71">
        <f t="shared" si="25"/>
        <v>19</v>
      </c>
      <c r="L41" s="71">
        <f t="shared" si="25"/>
        <v>0</v>
      </c>
      <c r="M41" s="71">
        <f t="shared" si="25"/>
        <v>0</v>
      </c>
      <c r="N41" s="71">
        <f t="shared" si="25"/>
        <v>0</v>
      </c>
      <c r="O41" s="71">
        <f t="shared" si="25"/>
        <v>0</v>
      </c>
      <c r="P41" s="71">
        <f t="shared" si="25"/>
        <v>42</v>
      </c>
      <c r="Q41" s="71">
        <f t="shared" si="25"/>
        <v>0</v>
      </c>
      <c r="R41" s="71">
        <f t="shared" si="25"/>
        <v>0</v>
      </c>
      <c r="S41" s="71">
        <f t="shared" si="25"/>
        <v>0</v>
      </c>
      <c r="T41" s="71">
        <f t="shared" si="25"/>
        <v>0</v>
      </c>
      <c r="U41" s="71">
        <v>80</v>
      </c>
      <c r="V41" s="71">
        <f t="shared" si="25"/>
        <v>0</v>
      </c>
      <c r="W41" s="71">
        <f t="shared" si="25"/>
        <v>0</v>
      </c>
      <c r="X41" s="71">
        <f t="shared" si="25"/>
        <v>8</v>
      </c>
      <c r="Y41" s="71">
        <f t="shared" si="25"/>
        <v>0</v>
      </c>
      <c r="Z41" s="71"/>
      <c r="AA41" s="71">
        <f t="shared" si="25"/>
        <v>0</v>
      </c>
      <c r="AB41" s="71">
        <f t="shared" si="25"/>
        <v>0</v>
      </c>
      <c r="AC41" s="71">
        <f t="shared" si="25"/>
        <v>42</v>
      </c>
      <c r="AD41" s="71">
        <f t="shared" si="25"/>
        <v>0</v>
      </c>
      <c r="AE41" s="71">
        <f t="shared" si="25"/>
        <v>0</v>
      </c>
      <c r="AF41" s="71">
        <f t="shared" si="25"/>
        <v>0</v>
      </c>
      <c r="AG41" s="71">
        <f t="shared" si="25"/>
        <v>0</v>
      </c>
      <c r="AH41" s="71">
        <f t="shared" si="25"/>
        <v>0</v>
      </c>
      <c r="AI41" s="71">
        <f>SUM(AI36:AI40)</f>
        <v>0</v>
      </c>
      <c r="AJ41" s="71">
        <f>SUM(AJ36:AJ40)</f>
        <v>0</v>
      </c>
      <c r="AK41" s="71">
        <f t="shared" si="25"/>
        <v>0</v>
      </c>
      <c r="AL41" s="71">
        <f t="shared" si="25"/>
        <v>0</v>
      </c>
      <c r="AM41" s="71">
        <f t="shared" si="25"/>
        <v>0</v>
      </c>
      <c r="AN41" s="71">
        <f aca="true" t="shared" si="26" ref="AN41:BE41">SUM(AN36:AN40)</f>
        <v>0</v>
      </c>
      <c r="AO41" s="71">
        <f t="shared" si="25"/>
        <v>0</v>
      </c>
      <c r="AP41" s="71">
        <f t="shared" si="26"/>
        <v>0</v>
      </c>
      <c r="AQ41" s="71">
        <f t="shared" si="26"/>
        <v>0</v>
      </c>
      <c r="AR41" s="71">
        <f t="shared" si="26"/>
        <v>2</v>
      </c>
      <c r="AS41" s="71">
        <f t="shared" si="26"/>
        <v>0</v>
      </c>
      <c r="AT41" s="71">
        <f t="shared" si="26"/>
        <v>0</v>
      </c>
      <c r="AU41" s="71">
        <f t="shared" si="26"/>
        <v>0</v>
      </c>
      <c r="AV41" s="71">
        <f t="shared" si="26"/>
        <v>0</v>
      </c>
      <c r="AW41" s="71">
        <f t="shared" si="26"/>
        <v>0</v>
      </c>
      <c r="AX41" s="71">
        <f t="shared" si="26"/>
        <v>0</v>
      </c>
      <c r="AY41" s="71">
        <f t="shared" si="26"/>
        <v>1</v>
      </c>
      <c r="AZ41" s="71">
        <f t="shared" si="26"/>
        <v>0</v>
      </c>
      <c r="BA41" s="71">
        <f t="shared" si="26"/>
        <v>128</v>
      </c>
      <c r="BB41" s="71">
        <f t="shared" si="26"/>
        <v>0</v>
      </c>
      <c r="BC41" s="71">
        <f t="shared" si="26"/>
        <v>0</v>
      </c>
      <c r="BD41" s="71">
        <f t="shared" si="26"/>
        <v>0</v>
      </c>
      <c r="BE41" s="72">
        <f t="shared" si="26"/>
        <v>0</v>
      </c>
    </row>
    <row r="42" spans="1:57" ht="15" customHeight="1" thickTop="1">
      <c r="A42" s="87">
        <v>7</v>
      </c>
      <c r="B42" s="84" t="s">
        <v>6</v>
      </c>
      <c r="C42" s="17" t="s">
        <v>15</v>
      </c>
      <c r="D42" s="8">
        <f t="shared" si="22"/>
        <v>0</v>
      </c>
      <c r="E42" s="18">
        <f aca="true" t="shared" si="27" ref="E42:E47">IF(D42&gt;0,(D42/D$47),"")</f>
      </c>
      <c r="F42" s="19">
        <f t="shared" si="6"/>
        <v>0</v>
      </c>
      <c r="G42" s="20">
        <f aca="true" t="shared" si="28" ref="G42:G47">IF($D$4&gt;0,(F42/F$47),"")</f>
        <v>0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5"/>
    </row>
    <row r="43" spans="1:57" ht="15" customHeight="1">
      <c r="A43" s="88"/>
      <c r="B43" s="85"/>
      <c r="C43" s="21" t="s">
        <v>16</v>
      </c>
      <c r="D43" s="22">
        <f t="shared" si="22"/>
        <v>0</v>
      </c>
      <c r="E43" s="23">
        <f t="shared" si="27"/>
      </c>
      <c r="F43" s="24">
        <f t="shared" si="6"/>
        <v>0</v>
      </c>
      <c r="G43" s="25">
        <f t="shared" si="28"/>
        <v>0</v>
      </c>
      <c r="BE43" s="70"/>
    </row>
    <row r="44" spans="1:57" ht="15" customHeight="1">
      <c r="A44" s="88"/>
      <c r="B44" s="85"/>
      <c r="C44" s="21" t="s">
        <v>17</v>
      </c>
      <c r="D44" s="22">
        <f t="shared" si="22"/>
        <v>6</v>
      </c>
      <c r="E44" s="23">
        <f t="shared" si="27"/>
        <v>0.8571428571428571</v>
      </c>
      <c r="F44" s="24">
        <f t="shared" si="6"/>
        <v>0.20689655172413793</v>
      </c>
      <c r="G44" s="25">
        <f t="shared" si="28"/>
        <v>0.8571428571428571</v>
      </c>
      <c r="I44" s="69">
        <v>1</v>
      </c>
      <c r="J44" s="69">
        <v>2</v>
      </c>
      <c r="AR44" s="69">
        <v>1</v>
      </c>
      <c r="AS44" s="69">
        <v>1</v>
      </c>
      <c r="AW44" s="69">
        <v>1</v>
      </c>
      <c r="BE44" s="70"/>
    </row>
    <row r="45" spans="1:57" ht="15" customHeight="1">
      <c r="A45" s="88"/>
      <c r="B45" s="85"/>
      <c r="C45" s="21" t="s">
        <v>18</v>
      </c>
      <c r="D45" s="22">
        <f t="shared" si="22"/>
        <v>1</v>
      </c>
      <c r="E45" s="23">
        <f t="shared" si="27"/>
        <v>0.14285714285714285</v>
      </c>
      <c r="F45" s="24">
        <f t="shared" si="6"/>
        <v>0.034482758620689655</v>
      </c>
      <c r="G45" s="25">
        <f t="shared" si="28"/>
        <v>0.14285714285714285</v>
      </c>
      <c r="L45" s="69">
        <v>1</v>
      </c>
      <c r="BE45" s="70"/>
    </row>
    <row r="46" spans="1:57" ht="15" customHeight="1" thickBot="1">
      <c r="A46" s="88"/>
      <c r="B46" s="85"/>
      <c r="C46" s="21" t="s">
        <v>19</v>
      </c>
      <c r="D46" s="27">
        <f t="shared" si="22"/>
        <v>0</v>
      </c>
      <c r="E46" s="28">
        <f t="shared" si="27"/>
      </c>
      <c r="F46" s="29">
        <f t="shared" si="6"/>
        <v>0</v>
      </c>
      <c r="G46" s="30">
        <f t="shared" si="28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8"/>
    </row>
    <row r="47" spans="1:57" ht="15" customHeight="1" thickBot="1" thickTop="1">
      <c r="A47" s="89"/>
      <c r="B47" s="86"/>
      <c r="C47" s="35" t="s">
        <v>20</v>
      </c>
      <c r="D47" s="31">
        <f t="shared" si="22"/>
        <v>7</v>
      </c>
      <c r="E47" s="32">
        <f t="shared" si="27"/>
        <v>1</v>
      </c>
      <c r="F47" s="33">
        <f t="shared" si="6"/>
        <v>0.2413793103448276</v>
      </c>
      <c r="G47" s="34">
        <f t="shared" si="28"/>
        <v>1</v>
      </c>
      <c r="H47" s="71">
        <f aca="true" t="shared" si="29" ref="H47:AO47">SUM(H42:H46)</f>
        <v>0</v>
      </c>
      <c r="I47" s="71">
        <f t="shared" si="29"/>
        <v>1</v>
      </c>
      <c r="J47" s="71">
        <f t="shared" si="29"/>
        <v>2</v>
      </c>
      <c r="K47" s="71">
        <f t="shared" si="29"/>
        <v>0</v>
      </c>
      <c r="L47" s="71">
        <f t="shared" si="29"/>
        <v>1</v>
      </c>
      <c r="M47" s="71">
        <f t="shared" si="29"/>
        <v>0</v>
      </c>
      <c r="N47" s="71">
        <f t="shared" si="29"/>
        <v>0</v>
      </c>
      <c r="O47" s="71">
        <f t="shared" si="29"/>
        <v>0</v>
      </c>
      <c r="P47" s="71">
        <f t="shared" si="29"/>
        <v>0</v>
      </c>
      <c r="Q47" s="71">
        <f t="shared" si="29"/>
        <v>0</v>
      </c>
      <c r="R47" s="71">
        <f t="shared" si="29"/>
        <v>0</v>
      </c>
      <c r="S47" s="71">
        <f t="shared" si="29"/>
        <v>0</v>
      </c>
      <c r="T47" s="71">
        <f t="shared" si="29"/>
        <v>0</v>
      </c>
      <c r="U47" s="71">
        <f t="shared" si="29"/>
        <v>0</v>
      </c>
      <c r="V47" s="71">
        <f t="shared" si="29"/>
        <v>0</v>
      </c>
      <c r="W47" s="71">
        <f t="shared" si="29"/>
        <v>0</v>
      </c>
      <c r="X47" s="71">
        <f t="shared" si="29"/>
        <v>0</v>
      </c>
      <c r="Y47" s="71">
        <f t="shared" si="29"/>
        <v>0</v>
      </c>
      <c r="Z47" s="71"/>
      <c r="AA47" s="71">
        <f t="shared" si="29"/>
        <v>0</v>
      </c>
      <c r="AB47" s="71">
        <f t="shared" si="29"/>
        <v>0</v>
      </c>
      <c r="AC47" s="71">
        <f t="shared" si="29"/>
        <v>0</v>
      </c>
      <c r="AD47" s="71">
        <f t="shared" si="29"/>
        <v>0</v>
      </c>
      <c r="AE47" s="71">
        <f t="shared" si="29"/>
        <v>0</v>
      </c>
      <c r="AF47" s="71">
        <f t="shared" si="29"/>
        <v>0</v>
      </c>
      <c r="AG47" s="71">
        <f t="shared" si="29"/>
        <v>0</v>
      </c>
      <c r="AH47" s="71">
        <f t="shared" si="29"/>
        <v>0</v>
      </c>
      <c r="AI47" s="71">
        <f>SUM(AI42:AI46)</f>
        <v>0</v>
      </c>
      <c r="AJ47" s="71">
        <f>SUM(AJ42:AJ46)</f>
        <v>0</v>
      </c>
      <c r="AK47" s="71">
        <f t="shared" si="29"/>
        <v>0</v>
      </c>
      <c r="AL47" s="71">
        <f t="shared" si="29"/>
        <v>0</v>
      </c>
      <c r="AM47" s="71">
        <f t="shared" si="29"/>
        <v>0</v>
      </c>
      <c r="AN47" s="71">
        <f aca="true" t="shared" si="30" ref="AN47:BE47">SUM(AN42:AN46)</f>
        <v>0</v>
      </c>
      <c r="AO47" s="71">
        <f t="shared" si="29"/>
        <v>0</v>
      </c>
      <c r="AP47" s="71">
        <f t="shared" si="30"/>
        <v>0</v>
      </c>
      <c r="AQ47" s="71">
        <f t="shared" si="30"/>
        <v>0</v>
      </c>
      <c r="AR47" s="71">
        <f t="shared" si="30"/>
        <v>1</v>
      </c>
      <c r="AS47" s="71">
        <f t="shared" si="30"/>
        <v>1</v>
      </c>
      <c r="AT47" s="71">
        <f t="shared" si="30"/>
        <v>0</v>
      </c>
      <c r="AU47" s="71">
        <f t="shared" si="30"/>
        <v>0</v>
      </c>
      <c r="AV47" s="71">
        <f t="shared" si="30"/>
        <v>0</v>
      </c>
      <c r="AW47" s="71">
        <f t="shared" si="30"/>
        <v>1</v>
      </c>
      <c r="AX47" s="71">
        <f t="shared" si="30"/>
        <v>0</v>
      </c>
      <c r="AY47" s="71">
        <f t="shared" si="30"/>
        <v>0</v>
      </c>
      <c r="AZ47" s="71">
        <f t="shared" si="30"/>
        <v>0</v>
      </c>
      <c r="BA47" s="71">
        <f t="shared" si="30"/>
        <v>0</v>
      </c>
      <c r="BB47" s="71">
        <f t="shared" si="30"/>
        <v>0</v>
      </c>
      <c r="BC47" s="71">
        <f t="shared" si="30"/>
        <v>0</v>
      </c>
      <c r="BD47" s="71">
        <f t="shared" si="30"/>
        <v>0</v>
      </c>
      <c r="BE47" s="72">
        <f t="shared" si="30"/>
        <v>0</v>
      </c>
    </row>
    <row r="48" spans="1:57" ht="15" customHeight="1" thickTop="1">
      <c r="A48" s="87">
        <v>8</v>
      </c>
      <c r="B48" s="84" t="s">
        <v>7</v>
      </c>
      <c r="C48" s="17" t="s">
        <v>15</v>
      </c>
      <c r="D48" s="8">
        <f t="shared" si="22"/>
        <v>3</v>
      </c>
      <c r="E48" s="18">
        <f aca="true" t="shared" si="31" ref="E48:E53">IF(D48&gt;0,(D48/D$53),"")</f>
        <v>0.375</v>
      </c>
      <c r="F48" s="19">
        <f t="shared" si="6"/>
        <v>0.10344827586206896</v>
      </c>
      <c r="G48" s="20">
        <f aca="true" t="shared" si="32" ref="G48:G53">IF($D$4&gt;0,(F48/F$53),"")</f>
        <v>0.375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>
        <v>3</v>
      </c>
      <c r="BB48" s="64"/>
      <c r="BC48" s="64"/>
      <c r="BD48" s="64"/>
      <c r="BE48" s="65"/>
    </row>
    <row r="49" spans="1:57" ht="15" customHeight="1">
      <c r="A49" s="88"/>
      <c r="B49" s="85"/>
      <c r="C49" s="21" t="s">
        <v>16</v>
      </c>
      <c r="D49" s="22">
        <f t="shared" si="22"/>
        <v>3</v>
      </c>
      <c r="E49" s="23">
        <f t="shared" si="31"/>
        <v>0.375</v>
      </c>
      <c r="F49" s="24">
        <f t="shared" si="6"/>
        <v>0.10344827586206896</v>
      </c>
      <c r="G49" s="25">
        <f t="shared" si="32"/>
        <v>0.375</v>
      </c>
      <c r="BA49" s="69">
        <v>3</v>
      </c>
      <c r="BE49" s="70"/>
    </row>
    <row r="50" spans="1:57" ht="15" customHeight="1">
      <c r="A50" s="88"/>
      <c r="B50" s="85"/>
      <c r="C50" s="21" t="s">
        <v>17</v>
      </c>
      <c r="D50" s="22">
        <f t="shared" si="22"/>
        <v>1</v>
      </c>
      <c r="E50" s="23">
        <f t="shared" si="31"/>
        <v>0.125</v>
      </c>
      <c r="F50" s="24">
        <f t="shared" si="6"/>
        <v>0.034482758620689655</v>
      </c>
      <c r="G50" s="25">
        <f t="shared" si="32"/>
        <v>0.125</v>
      </c>
      <c r="I50" s="69">
        <v>1</v>
      </c>
      <c r="BE50" s="70"/>
    </row>
    <row r="51" spans="1:57" ht="15" customHeight="1">
      <c r="A51" s="88"/>
      <c r="B51" s="85"/>
      <c r="C51" s="21" t="s">
        <v>18</v>
      </c>
      <c r="D51" s="22">
        <f t="shared" si="22"/>
        <v>1</v>
      </c>
      <c r="E51" s="23">
        <f t="shared" si="31"/>
        <v>0.125</v>
      </c>
      <c r="F51" s="24">
        <f t="shared" si="6"/>
        <v>0.034482758620689655</v>
      </c>
      <c r="G51" s="25">
        <f t="shared" si="32"/>
        <v>0.125</v>
      </c>
      <c r="L51" s="69">
        <v>1</v>
      </c>
      <c r="BE51" s="70"/>
    </row>
    <row r="52" spans="1:57" ht="15" customHeight="1" thickBot="1">
      <c r="A52" s="88"/>
      <c r="B52" s="85"/>
      <c r="C52" s="21" t="s">
        <v>19</v>
      </c>
      <c r="D52" s="27">
        <f t="shared" si="22"/>
        <v>0</v>
      </c>
      <c r="E52" s="28">
        <f t="shared" si="31"/>
      </c>
      <c r="F52" s="29">
        <f t="shared" si="6"/>
        <v>0</v>
      </c>
      <c r="G52" s="30">
        <f t="shared" si="32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8"/>
    </row>
    <row r="53" spans="1:57" ht="15" customHeight="1" thickBot="1" thickTop="1">
      <c r="A53" s="89"/>
      <c r="B53" s="86"/>
      <c r="C53" s="35" t="s">
        <v>20</v>
      </c>
      <c r="D53" s="31">
        <f t="shared" si="22"/>
        <v>8</v>
      </c>
      <c r="E53" s="32">
        <f t="shared" si="31"/>
        <v>1</v>
      </c>
      <c r="F53" s="33">
        <f t="shared" si="6"/>
        <v>0.27586206896551724</v>
      </c>
      <c r="G53" s="34">
        <f t="shared" si="32"/>
        <v>1</v>
      </c>
      <c r="H53" s="71">
        <f aca="true" t="shared" si="33" ref="H53:AO53">SUM(H48:H52)</f>
        <v>0</v>
      </c>
      <c r="I53" s="71">
        <f t="shared" si="33"/>
        <v>1</v>
      </c>
      <c r="J53" s="71">
        <f t="shared" si="33"/>
        <v>0</v>
      </c>
      <c r="K53" s="71">
        <f t="shared" si="33"/>
        <v>0</v>
      </c>
      <c r="L53" s="71">
        <f t="shared" si="33"/>
        <v>1</v>
      </c>
      <c r="M53" s="71">
        <f t="shared" si="33"/>
        <v>0</v>
      </c>
      <c r="N53" s="71">
        <f t="shared" si="33"/>
        <v>0</v>
      </c>
      <c r="O53" s="71">
        <f t="shared" si="33"/>
        <v>0</v>
      </c>
      <c r="P53" s="71">
        <f t="shared" si="33"/>
        <v>0</v>
      </c>
      <c r="Q53" s="71">
        <f t="shared" si="33"/>
        <v>0</v>
      </c>
      <c r="R53" s="71">
        <f t="shared" si="33"/>
        <v>0</v>
      </c>
      <c r="S53" s="71">
        <f t="shared" si="33"/>
        <v>0</v>
      </c>
      <c r="T53" s="71">
        <f t="shared" si="33"/>
        <v>0</v>
      </c>
      <c r="U53" s="71">
        <f t="shared" si="33"/>
        <v>0</v>
      </c>
      <c r="V53" s="71">
        <f t="shared" si="33"/>
        <v>0</v>
      </c>
      <c r="W53" s="71">
        <f t="shared" si="33"/>
        <v>0</v>
      </c>
      <c r="X53" s="71">
        <f t="shared" si="33"/>
        <v>0</v>
      </c>
      <c r="Y53" s="71">
        <f t="shared" si="33"/>
        <v>0</v>
      </c>
      <c r="Z53" s="71"/>
      <c r="AA53" s="71">
        <f t="shared" si="33"/>
        <v>0</v>
      </c>
      <c r="AB53" s="71">
        <f t="shared" si="33"/>
        <v>0</v>
      </c>
      <c r="AC53" s="71">
        <f t="shared" si="33"/>
        <v>0</v>
      </c>
      <c r="AD53" s="71">
        <f t="shared" si="33"/>
        <v>0</v>
      </c>
      <c r="AE53" s="71">
        <f t="shared" si="33"/>
        <v>0</v>
      </c>
      <c r="AF53" s="71">
        <f t="shared" si="33"/>
        <v>0</v>
      </c>
      <c r="AG53" s="71">
        <f t="shared" si="33"/>
        <v>0</v>
      </c>
      <c r="AH53" s="71">
        <f t="shared" si="33"/>
        <v>0</v>
      </c>
      <c r="AI53" s="71">
        <f>SUM(AI48:AI52)</f>
        <v>0</v>
      </c>
      <c r="AJ53" s="71">
        <f>SUM(AJ48:AJ52)</f>
        <v>0</v>
      </c>
      <c r="AK53" s="71">
        <f t="shared" si="33"/>
        <v>0</v>
      </c>
      <c r="AL53" s="71">
        <f t="shared" si="33"/>
        <v>0</v>
      </c>
      <c r="AM53" s="71">
        <f t="shared" si="33"/>
        <v>0</v>
      </c>
      <c r="AN53" s="71">
        <f aca="true" t="shared" si="34" ref="AN53:BE53">SUM(AN48:AN52)</f>
        <v>0</v>
      </c>
      <c r="AO53" s="71">
        <f t="shared" si="33"/>
        <v>0</v>
      </c>
      <c r="AP53" s="71">
        <f t="shared" si="34"/>
        <v>0</v>
      </c>
      <c r="AQ53" s="71">
        <f t="shared" si="34"/>
        <v>0</v>
      </c>
      <c r="AR53" s="71">
        <f t="shared" si="34"/>
        <v>0</v>
      </c>
      <c r="AS53" s="71">
        <f t="shared" si="34"/>
        <v>0</v>
      </c>
      <c r="AT53" s="71">
        <f t="shared" si="34"/>
        <v>0</v>
      </c>
      <c r="AU53" s="71">
        <f t="shared" si="34"/>
        <v>0</v>
      </c>
      <c r="AV53" s="71">
        <f t="shared" si="34"/>
        <v>0</v>
      </c>
      <c r="AW53" s="71">
        <f t="shared" si="34"/>
        <v>0</v>
      </c>
      <c r="AX53" s="71">
        <f t="shared" si="34"/>
        <v>0</v>
      </c>
      <c r="AY53" s="71">
        <f t="shared" si="34"/>
        <v>0</v>
      </c>
      <c r="AZ53" s="71">
        <f t="shared" si="34"/>
        <v>0</v>
      </c>
      <c r="BA53" s="71">
        <f t="shared" si="34"/>
        <v>6</v>
      </c>
      <c r="BB53" s="71">
        <f t="shared" si="34"/>
        <v>0</v>
      </c>
      <c r="BC53" s="71">
        <f t="shared" si="34"/>
        <v>0</v>
      </c>
      <c r="BD53" s="71">
        <f t="shared" si="34"/>
        <v>0</v>
      </c>
      <c r="BE53" s="72">
        <f t="shared" si="34"/>
        <v>0</v>
      </c>
    </row>
    <row r="54" spans="1:57" ht="15" customHeight="1" thickTop="1">
      <c r="A54" s="87">
        <v>9</v>
      </c>
      <c r="B54" s="84" t="s">
        <v>8</v>
      </c>
      <c r="C54" s="17" t="s">
        <v>15</v>
      </c>
      <c r="D54" s="75"/>
      <c r="E54" s="36"/>
      <c r="F54" s="78">
        <f aca="true" t="shared" si="35" ref="F54:F63">SUM(H54:BE54)/$D$4</f>
        <v>0</v>
      </c>
      <c r="G54" s="3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5"/>
    </row>
    <row r="55" spans="1:57" ht="15" customHeight="1">
      <c r="A55" s="88"/>
      <c r="B55" s="85"/>
      <c r="C55" s="21" t="s">
        <v>16</v>
      </c>
      <c r="D55" s="76"/>
      <c r="E55" s="38"/>
      <c r="F55" s="79">
        <f t="shared" si="35"/>
        <v>0</v>
      </c>
      <c r="G55" s="39"/>
      <c r="BE55" s="70"/>
    </row>
    <row r="56" spans="1:57" ht="15" customHeight="1">
      <c r="A56" s="88"/>
      <c r="B56" s="85"/>
      <c r="C56" s="21" t="s">
        <v>17</v>
      </c>
      <c r="D56" s="76"/>
      <c r="E56" s="38"/>
      <c r="F56" s="79">
        <f t="shared" si="35"/>
        <v>2.2413793103448274</v>
      </c>
      <c r="G56" s="39"/>
      <c r="AS56" s="69">
        <v>45</v>
      </c>
      <c r="AV56" s="69">
        <v>20</v>
      </c>
      <c r="BE56" s="70"/>
    </row>
    <row r="57" spans="1:57" ht="15" customHeight="1">
      <c r="A57" s="88"/>
      <c r="B57" s="85"/>
      <c r="C57" s="21" t="s">
        <v>18</v>
      </c>
      <c r="D57" s="76"/>
      <c r="E57" s="38"/>
      <c r="F57" s="79">
        <f t="shared" si="35"/>
        <v>0</v>
      </c>
      <c r="G57" s="39"/>
      <c r="BE57" s="70"/>
    </row>
    <row r="58" spans="1:57" ht="15" customHeight="1" thickBot="1">
      <c r="A58" s="88"/>
      <c r="B58" s="85"/>
      <c r="C58" s="21" t="s">
        <v>19</v>
      </c>
      <c r="D58" s="77"/>
      <c r="E58" s="40"/>
      <c r="F58" s="80">
        <f t="shared" si="35"/>
        <v>0</v>
      </c>
      <c r="G58" s="41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8"/>
    </row>
    <row r="59" spans="1:57" ht="15" customHeight="1" thickBot="1" thickTop="1">
      <c r="A59" s="87">
        <v>10</v>
      </c>
      <c r="B59" s="84" t="s">
        <v>9</v>
      </c>
      <c r="C59" s="17" t="s">
        <v>15</v>
      </c>
      <c r="D59" s="75"/>
      <c r="E59" s="36"/>
      <c r="F59" s="78">
        <f t="shared" si="35"/>
        <v>12.068965517241379</v>
      </c>
      <c r="G59" s="37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>
        <v>350</v>
      </c>
      <c r="BB59" s="64"/>
      <c r="BC59" s="64"/>
      <c r="BD59" s="64"/>
      <c r="BE59" s="65"/>
    </row>
    <row r="60" spans="1:57" ht="15" customHeight="1" thickBot="1" thickTop="1">
      <c r="A60" s="88"/>
      <c r="B60" s="85"/>
      <c r="C60" s="21" t="s">
        <v>16</v>
      </c>
      <c r="D60" s="76"/>
      <c r="E60" s="38"/>
      <c r="F60" s="79">
        <f t="shared" si="35"/>
        <v>12.068965517241379</v>
      </c>
      <c r="G60" s="39"/>
      <c r="BA60" s="64">
        <v>350</v>
      </c>
      <c r="BE60" s="70"/>
    </row>
    <row r="61" spans="1:57" ht="15" customHeight="1" thickBot="1" thickTop="1">
      <c r="A61" s="88"/>
      <c r="B61" s="85"/>
      <c r="C61" s="21" t="s">
        <v>17</v>
      </c>
      <c r="D61" s="76"/>
      <c r="E61" s="38"/>
      <c r="F61" s="79">
        <f t="shared" si="35"/>
        <v>12.068965517241379</v>
      </c>
      <c r="G61" s="39"/>
      <c r="BA61" s="64">
        <v>350</v>
      </c>
      <c r="BE61" s="70"/>
    </row>
    <row r="62" spans="1:57" ht="15" customHeight="1" thickBot="1" thickTop="1">
      <c r="A62" s="88"/>
      <c r="B62" s="85"/>
      <c r="C62" s="21" t="s">
        <v>18</v>
      </c>
      <c r="D62" s="76"/>
      <c r="E62" s="38"/>
      <c r="F62" s="79">
        <f t="shared" si="35"/>
        <v>12.068965517241379</v>
      </c>
      <c r="G62" s="39"/>
      <c r="BA62" s="64">
        <v>350</v>
      </c>
      <c r="BE62" s="70"/>
    </row>
    <row r="63" spans="1:57" ht="15" customHeight="1" thickBot="1" thickTop="1">
      <c r="A63" s="88"/>
      <c r="B63" s="85"/>
      <c r="C63" s="21" t="s">
        <v>19</v>
      </c>
      <c r="D63" s="77"/>
      <c r="E63" s="40"/>
      <c r="F63" s="80">
        <f t="shared" si="35"/>
        <v>12.068965517241379</v>
      </c>
      <c r="G63" s="42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4">
        <v>350</v>
      </c>
      <c r="BB63" s="67"/>
      <c r="BC63" s="67"/>
      <c r="BD63" s="67"/>
      <c r="BE63" s="68"/>
    </row>
    <row r="64" spans="1:57" ht="15" customHeight="1" thickTop="1">
      <c r="A64" s="87">
        <v>11</v>
      </c>
      <c r="B64" s="84" t="s">
        <v>54</v>
      </c>
      <c r="C64" s="17" t="s">
        <v>15</v>
      </c>
      <c r="D64" s="8">
        <f aca="true" t="shared" si="36" ref="D64:D95">SUM(H64:BE64)</f>
        <v>2</v>
      </c>
      <c r="E64" s="18">
        <f aca="true" t="shared" si="37" ref="E64:E69">IF(D64&gt;0,(D64/D$69),"")</f>
        <v>0.03278688524590164</v>
      </c>
      <c r="F64" s="19">
        <f aca="true" t="shared" si="38" ref="F64:F127">IF($D$4&gt;0,(D64/$D$4),"")</f>
        <v>0.06896551724137931</v>
      </c>
      <c r="G64" s="20">
        <f aca="true" t="shared" si="39" ref="G64:G69">IF($D$4&gt;0,(F64/F$69),"")</f>
        <v>0.03278688524590164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>
        <v>1</v>
      </c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>
        <v>1</v>
      </c>
      <c r="AX64" s="64"/>
      <c r="AY64" s="64"/>
      <c r="AZ64" s="64"/>
      <c r="BA64" s="64"/>
      <c r="BB64" s="64"/>
      <c r="BC64" s="64"/>
      <c r="BD64" s="64"/>
      <c r="BE64" s="65"/>
    </row>
    <row r="65" spans="1:57" ht="15" customHeight="1">
      <c r="A65" s="88"/>
      <c r="B65" s="85"/>
      <c r="C65" s="21" t="s">
        <v>16</v>
      </c>
      <c r="D65" s="22">
        <f t="shared" si="36"/>
        <v>0</v>
      </c>
      <c r="E65" s="23">
        <f t="shared" si="37"/>
      </c>
      <c r="F65" s="24">
        <f t="shared" si="38"/>
        <v>0</v>
      </c>
      <c r="G65" s="25">
        <f t="shared" si="39"/>
        <v>0</v>
      </c>
      <c r="BE65" s="70"/>
    </row>
    <row r="66" spans="1:57" ht="15" customHeight="1">
      <c r="A66" s="88"/>
      <c r="B66" s="85"/>
      <c r="C66" s="21" t="s">
        <v>17</v>
      </c>
      <c r="D66" s="22">
        <f t="shared" si="36"/>
        <v>25</v>
      </c>
      <c r="E66" s="23">
        <f t="shared" si="37"/>
        <v>0.4098360655737705</v>
      </c>
      <c r="F66" s="24">
        <f t="shared" si="38"/>
        <v>0.8620689655172413</v>
      </c>
      <c r="G66" s="25">
        <f t="shared" si="39"/>
        <v>0.40983606557377045</v>
      </c>
      <c r="H66" s="69">
        <v>2</v>
      </c>
      <c r="I66" s="69">
        <v>2</v>
      </c>
      <c r="J66" s="69">
        <v>5</v>
      </c>
      <c r="K66" s="69">
        <v>1</v>
      </c>
      <c r="L66" s="81"/>
      <c r="Q66" s="69">
        <v>1</v>
      </c>
      <c r="AS66" s="69">
        <v>1</v>
      </c>
      <c r="AV66" s="69">
        <v>2</v>
      </c>
      <c r="AZ66" s="69">
        <v>2</v>
      </c>
      <c r="BA66" s="69">
        <v>9</v>
      </c>
      <c r="BE66" s="70"/>
    </row>
    <row r="67" spans="1:57" ht="15" customHeight="1">
      <c r="A67" s="88"/>
      <c r="B67" s="85"/>
      <c r="C67" s="21" t="s">
        <v>18</v>
      </c>
      <c r="D67" s="22">
        <f t="shared" si="36"/>
        <v>0</v>
      </c>
      <c r="E67" s="23">
        <f t="shared" si="37"/>
      </c>
      <c r="F67" s="24">
        <f t="shared" si="38"/>
        <v>0</v>
      </c>
      <c r="G67" s="25">
        <f t="shared" si="39"/>
        <v>0</v>
      </c>
      <c r="BE67" s="70"/>
    </row>
    <row r="68" spans="1:57" ht="15" customHeight="1" thickBot="1">
      <c r="A68" s="88"/>
      <c r="B68" s="85"/>
      <c r="C68" s="21" t="s">
        <v>19</v>
      </c>
      <c r="D68" s="27">
        <f t="shared" si="36"/>
        <v>0</v>
      </c>
      <c r="E68" s="28">
        <f t="shared" si="37"/>
      </c>
      <c r="F68" s="29">
        <f t="shared" si="38"/>
        <v>0</v>
      </c>
      <c r="G68" s="30">
        <f t="shared" si="39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8"/>
    </row>
    <row r="69" spans="1:57" ht="15" customHeight="1" thickBot="1" thickTop="1">
      <c r="A69" s="89"/>
      <c r="B69" s="86"/>
      <c r="C69" s="35" t="s">
        <v>20</v>
      </c>
      <c r="D69" s="31">
        <f t="shared" si="36"/>
        <v>61</v>
      </c>
      <c r="E69" s="32">
        <f t="shared" si="37"/>
        <v>1</v>
      </c>
      <c r="F69" s="33">
        <f t="shared" si="38"/>
        <v>2.103448275862069</v>
      </c>
      <c r="G69" s="34">
        <f t="shared" si="39"/>
        <v>1</v>
      </c>
      <c r="H69" s="71">
        <f aca="true" t="shared" si="40" ref="H69:AO69">SUM(H64:H68)</f>
        <v>2</v>
      </c>
      <c r="I69" s="71">
        <f t="shared" si="40"/>
        <v>2</v>
      </c>
      <c r="J69" s="71">
        <f t="shared" si="40"/>
        <v>5</v>
      </c>
      <c r="K69" s="71">
        <f t="shared" si="40"/>
        <v>1</v>
      </c>
      <c r="L69" s="71">
        <v>9</v>
      </c>
      <c r="M69" s="71">
        <f t="shared" si="40"/>
        <v>0</v>
      </c>
      <c r="N69" s="71">
        <f t="shared" si="40"/>
        <v>0</v>
      </c>
      <c r="O69" s="71">
        <f t="shared" si="40"/>
        <v>0</v>
      </c>
      <c r="P69" s="71">
        <f t="shared" si="40"/>
        <v>0</v>
      </c>
      <c r="Q69" s="71">
        <f t="shared" si="40"/>
        <v>1</v>
      </c>
      <c r="R69" s="71">
        <f t="shared" si="40"/>
        <v>0</v>
      </c>
      <c r="S69" s="71">
        <f t="shared" si="40"/>
        <v>0</v>
      </c>
      <c r="T69" s="71">
        <f t="shared" si="40"/>
        <v>1</v>
      </c>
      <c r="U69" s="71">
        <v>25</v>
      </c>
      <c r="V69" s="71">
        <f t="shared" si="40"/>
        <v>0</v>
      </c>
      <c r="W69" s="71">
        <f t="shared" si="40"/>
        <v>0</v>
      </c>
      <c r="X69" s="71">
        <f t="shared" si="40"/>
        <v>0</v>
      </c>
      <c r="Y69" s="71">
        <f t="shared" si="40"/>
        <v>0</v>
      </c>
      <c r="Z69" s="71"/>
      <c r="AA69" s="71">
        <f t="shared" si="40"/>
        <v>0</v>
      </c>
      <c r="AB69" s="71">
        <f t="shared" si="40"/>
        <v>0</v>
      </c>
      <c r="AC69" s="71">
        <f t="shared" si="40"/>
        <v>0</v>
      </c>
      <c r="AD69" s="71">
        <f t="shared" si="40"/>
        <v>0</v>
      </c>
      <c r="AE69" s="71">
        <f t="shared" si="40"/>
        <v>0</v>
      </c>
      <c r="AF69" s="71">
        <f t="shared" si="40"/>
        <v>0</v>
      </c>
      <c r="AG69" s="71">
        <f t="shared" si="40"/>
        <v>0</v>
      </c>
      <c r="AH69" s="71">
        <f t="shared" si="40"/>
        <v>0</v>
      </c>
      <c r="AI69" s="71">
        <f>SUM(AI64:AI68)</f>
        <v>0</v>
      </c>
      <c r="AJ69" s="71">
        <f>SUM(AJ64:AJ68)</f>
        <v>0</v>
      </c>
      <c r="AK69" s="71">
        <f t="shared" si="40"/>
        <v>0</v>
      </c>
      <c r="AL69" s="71">
        <f t="shared" si="40"/>
        <v>0</v>
      </c>
      <c r="AM69" s="71">
        <f t="shared" si="40"/>
        <v>0</v>
      </c>
      <c r="AN69" s="71">
        <f aca="true" t="shared" si="41" ref="AN69:BE69">SUM(AN64:AN68)</f>
        <v>0</v>
      </c>
      <c r="AO69" s="71">
        <f t="shared" si="40"/>
        <v>0</v>
      </c>
      <c r="AP69" s="71">
        <f t="shared" si="41"/>
        <v>0</v>
      </c>
      <c r="AQ69" s="71">
        <f t="shared" si="41"/>
        <v>0</v>
      </c>
      <c r="AR69" s="71">
        <f t="shared" si="41"/>
        <v>0</v>
      </c>
      <c r="AS69" s="71">
        <f t="shared" si="41"/>
        <v>1</v>
      </c>
      <c r="AT69" s="71">
        <f t="shared" si="41"/>
        <v>0</v>
      </c>
      <c r="AU69" s="71">
        <f t="shared" si="41"/>
        <v>0</v>
      </c>
      <c r="AV69" s="71">
        <f t="shared" si="41"/>
        <v>2</v>
      </c>
      <c r="AW69" s="71">
        <f t="shared" si="41"/>
        <v>1</v>
      </c>
      <c r="AX69" s="71">
        <f t="shared" si="41"/>
        <v>0</v>
      </c>
      <c r="AY69" s="71">
        <f t="shared" si="41"/>
        <v>0</v>
      </c>
      <c r="AZ69" s="71">
        <f t="shared" si="41"/>
        <v>2</v>
      </c>
      <c r="BA69" s="71">
        <f t="shared" si="41"/>
        <v>9</v>
      </c>
      <c r="BB69" s="71">
        <f t="shared" si="41"/>
        <v>0</v>
      </c>
      <c r="BC69" s="71">
        <f t="shared" si="41"/>
        <v>0</v>
      </c>
      <c r="BD69" s="71">
        <f t="shared" si="41"/>
        <v>0</v>
      </c>
      <c r="BE69" s="72">
        <f t="shared" si="41"/>
        <v>0</v>
      </c>
    </row>
    <row r="70" spans="1:57" ht="15" customHeight="1" thickTop="1">
      <c r="A70" s="87">
        <v>12</v>
      </c>
      <c r="B70" s="84" t="s">
        <v>55</v>
      </c>
      <c r="C70" s="17" t="s">
        <v>15</v>
      </c>
      <c r="D70" s="8">
        <f t="shared" si="36"/>
        <v>0</v>
      </c>
      <c r="E70" s="18">
        <f aca="true" t="shared" si="42" ref="E70:E75">IF(D70&gt;0,(D70/D$75),"")</f>
      </c>
      <c r="F70" s="19">
        <f t="shared" si="38"/>
        <v>0</v>
      </c>
      <c r="G70" s="20">
        <f aca="true" t="shared" si="43" ref="G70:G75">IF($D$4&gt;0,(F70/F$75),"")</f>
        <v>0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5"/>
    </row>
    <row r="71" spans="1:57" ht="15" customHeight="1">
      <c r="A71" s="88"/>
      <c r="B71" s="85"/>
      <c r="C71" s="21" t="s">
        <v>16</v>
      </c>
      <c r="D71" s="22">
        <f t="shared" si="36"/>
        <v>0</v>
      </c>
      <c r="E71" s="23">
        <f t="shared" si="42"/>
      </c>
      <c r="F71" s="24">
        <f t="shared" si="38"/>
        <v>0</v>
      </c>
      <c r="G71" s="25">
        <f t="shared" si="43"/>
        <v>0</v>
      </c>
      <c r="BE71" s="70"/>
    </row>
    <row r="72" spans="1:57" ht="15" customHeight="1">
      <c r="A72" s="88"/>
      <c r="B72" s="85"/>
      <c r="C72" s="21" t="s">
        <v>17</v>
      </c>
      <c r="D72" s="22">
        <f t="shared" si="36"/>
        <v>55</v>
      </c>
      <c r="E72" s="23">
        <f t="shared" si="42"/>
        <v>1</v>
      </c>
      <c r="F72" s="24">
        <f t="shared" si="38"/>
        <v>1.896551724137931</v>
      </c>
      <c r="G72" s="25">
        <f t="shared" si="43"/>
        <v>1</v>
      </c>
      <c r="H72" s="69">
        <v>6</v>
      </c>
      <c r="I72" s="69">
        <v>3</v>
      </c>
      <c r="J72" s="69">
        <v>20</v>
      </c>
      <c r="K72" s="69">
        <v>3</v>
      </c>
      <c r="P72" s="69">
        <v>1</v>
      </c>
      <c r="S72" s="69">
        <v>3</v>
      </c>
      <c r="T72" s="69">
        <v>3</v>
      </c>
      <c r="AC72" s="69">
        <v>3</v>
      </c>
      <c r="AO72" s="69">
        <v>2</v>
      </c>
      <c r="AV72" s="69">
        <v>5</v>
      </c>
      <c r="AY72" s="69">
        <v>1</v>
      </c>
      <c r="AZ72" s="69">
        <v>5</v>
      </c>
      <c r="BE72" s="70"/>
    </row>
    <row r="73" spans="1:57" ht="15" customHeight="1">
      <c r="A73" s="88"/>
      <c r="B73" s="85"/>
      <c r="C73" s="21" t="s">
        <v>18</v>
      </c>
      <c r="D73" s="22">
        <f t="shared" si="36"/>
        <v>0</v>
      </c>
      <c r="E73" s="23">
        <f t="shared" si="42"/>
      </c>
      <c r="F73" s="24">
        <f t="shared" si="38"/>
        <v>0</v>
      </c>
      <c r="G73" s="25">
        <f t="shared" si="43"/>
        <v>0</v>
      </c>
      <c r="BE73" s="70"/>
    </row>
    <row r="74" spans="1:57" ht="15" customHeight="1" thickBot="1">
      <c r="A74" s="88"/>
      <c r="B74" s="85"/>
      <c r="C74" s="21" t="s">
        <v>19</v>
      </c>
      <c r="D74" s="27">
        <f t="shared" si="36"/>
        <v>0</v>
      </c>
      <c r="E74" s="28">
        <f t="shared" si="42"/>
      </c>
      <c r="F74" s="29">
        <f t="shared" si="38"/>
        <v>0</v>
      </c>
      <c r="G74" s="30">
        <f t="shared" si="43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8"/>
    </row>
    <row r="75" spans="1:57" ht="15" customHeight="1" thickBot="1" thickTop="1">
      <c r="A75" s="89"/>
      <c r="B75" s="86"/>
      <c r="C75" s="35" t="s">
        <v>20</v>
      </c>
      <c r="D75" s="31">
        <f t="shared" si="36"/>
        <v>55</v>
      </c>
      <c r="E75" s="32">
        <f t="shared" si="42"/>
        <v>1</v>
      </c>
      <c r="F75" s="33">
        <f t="shared" si="38"/>
        <v>1.896551724137931</v>
      </c>
      <c r="G75" s="34">
        <f t="shared" si="43"/>
        <v>1</v>
      </c>
      <c r="H75" s="71">
        <f aca="true" t="shared" si="44" ref="H75:AO75">SUM(H70:H74)</f>
        <v>6</v>
      </c>
      <c r="I75" s="71">
        <f t="shared" si="44"/>
        <v>3</v>
      </c>
      <c r="J75" s="71">
        <f t="shared" si="44"/>
        <v>20</v>
      </c>
      <c r="K75" s="71">
        <f t="shared" si="44"/>
        <v>3</v>
      </c>
      <c r="L75" s="71">
        <f t="shared" si="44"/>
        <v>0</v>
      </c>
      <c r="M75" s="71">
        <f t="shared" si="44"/>
        <v>0</v>
      </c>
      <c r="N75" s="71">
        <f t="shared" si="44"/>
        <v>0</v>
      </c>
      <c r="O75" s="71">
        <f t="shared" si="44"/>
        <v>0</v>
      </c>
      <c r="P75" s="71">
        <f t="shared" si="44"/>
        <v>1</v>
      </c>
      <c r="Q75" s="71">
        <f t="shared" si="44"/>
        <v>0</v>
      </c>
      <c r="R75" s="71">
        <f t="shared" si="44"/>
        <v>0</v>
      </c>
      <c r="S75" s="71">
        <f t="shared" si="44"/>
        <v>3</v>
      </c>
      <c r="T75" s="71">
        <f t="shared" si="44"/>
        <v>3</v>
      </c>
      <c r="U75" s="71">
        <f t="shared" si="44"/>
        <v>0</v>
      </c>
      <c r="V75" s="71">
        <f t="shared" si="44"/>
        <v>0</v>
      </c>
      <c r="W75" s="71">
        <f t="shared" si="44"/>
        <v>0</v>
      </c>
      <c r="X75" s="71">
        <f t="shared" si="44"/>
        <v>0</v>
      </c>
      <c r="Y75" s="71">
        <f t="shared" si="44"/>
        <v>0</v>
      </c>
      <c r="Z75" s="71"/>
      <c r="AA75" s="71">
        <f t="shared" si="44"/>
        <v>0</v>
      </c>
      <c r="AB75" s="71">
        <f t="shared" si="44"/>
        <v>0</v>
      </c>
      <c r="AC75" s="71">
        <f t="shared" si="44"/>
        <v>3</v>
      </c>
      <c r="AD75" s="71">
        <f t="shared" si="44"/>
        <v>0</v>
      </c>
      <c r="AE75" s="71">
        <f t="shared" si="44"/>
        <v>0</v>
      </c>
      <c r="AF75" s="71">
        <f t="shared" si="44"/>
        <v>0</v>
      </c>
      <c r="AG75" s="71">
        <f t="shared" si="44"/>
        <v>0</v>
      </c>
      <c r="AH75" s="71">
        <f t="shared" si="44"/>
        <v>0</v>
      </c>
      <c r="AI75" s="71">
        <f>SUM(AI70:AI74)</f>
        <v>0</v>
      </c>
      <c r="AJ75" s="71">
        <f>SUM(AJ70:AJ74)</f>
        <v>0</v>
      </c>
      <c r="AK75" s="71">
        <f t="shared" si="44"/>
        <v>0</v>
      </c>
      <c r="AL75" s="71">
        <f t="shared" si="44"/>
        <v>0</v>
      </c>
      <c r="AM75" s="71">
        <f t="shared" si="44"/>
        <v>0</v>
      </c>
      <c r="AN75" s="71">
        <f aca="true" t="shared" si="45" ref="AN75:BE75">SUM(AN70:AN74)</f>
        <v>0</v>
      </c>
      <c r="AO75" s="71">
        <f t="shared" si="44"/>
        <v>2</v>
      </c>
      <c r="AP75" s="71">
        <f t="shared" si="45"/>
        <v>0</v>
      </c>
      <c r="AQ75" s="71">
        <f t="shared" si="45"/>
        <v>0</v>
      </c>
      <c r="AR75" s="71">
        <f t="shared" si="45"/>
        <v>0</v>
      </c>
      <c r="AS75" s="71">
        <f t="shared" si="45"/>
        <v>0</v>
      </c>
      <c r="AT75" s="71">
        <f t="shared" si="45"/>
        <v>0</v>
      </c>
      <c r="AU75" s="71">
        <f t="shared" si="45"/>
        <v>0</v>
      </c>
      <c r="AV75" s="71">
        <f t="shared" si="45"/>
        <v>5</v>
      </c>
      <c r="AW75" s="71">
        <f t="shared" si="45"/>
        <v>0</v>
      </c>
      <c r="AX75" s="71">
        <f t="shared" si="45"/>
        <v>0</v>
      </c>
      <c r="AY75" s="71">
        <f t="shared" si="45"/>
        <v>1</v>
      </c>
      <c r="AZ75" s="71">
        <f t="shared" si="45"/>
        <v>5</v>
      </c>
      <c r="BA75" s="71">
        <f t="shared" si="45"/>
        <v>0</v>
      </c>
      <c r="BB75" s="71">
        <f t="shared" si="45"/>
        <v>0</v>
      </c>
      <c r="BC75" s="71">
        <f t="shared" si="45"/>
        <v>0</v>
      </c>
      <c r="BD75" s="71">
        <f t="shared" si="45"/>
        <v>0</v>
      </c>
      <c r="BE75" s="72">
        <f t="shared" si="45"/>
        <v>0</v>
      </c>
    </row>
    <row r="76" spans="1:57" ht="15" customHeight="1" thickTop="1">
      <c r="A76" s="87">
        <v>13</v>
      </c>
      <c r="B76" s="84" t="s">
        <v>52</v>
      </c>
      <c r="C76" s="17" t="s">
        <v>15</v>
      </c>
      <c r="D76" s="8">
        <f t="shared" si="36"/>
        <v>0</v>
      </c>
      <c r="E76" s="18">
        <f aca="true" t="shared" si="46" ref="E76:E81">IF(D76&gt;0,(D76/D$81),"")</f>
      </c>
      <c r="F76" s="19">
        <f t="shared" si="38"/>
        <v>0</v>
      </c>
      <c r="G76" s="20">
        <f aca="true" t="shared" si="47" ref="G76:G81">IF($D$4&gt;0,(F76/F$81),"")</f>
        <v>0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5"/>
    </row>
    <row r="77" spans="1:57" ht="15" customHeight="1">
      <c r="A77" s="88"/>
      <c r="B77" s="85"/>
      <c r="C77" s="21" t="s">
        <v>16</v>
      </c>
      <c r="D77" s="22">
        <f t="shared" si="36"/>
        <v>0</v>
      </c>
      <c r="E77" s="23">
        <f t="shared" si="46"/>
      </c>
      <c r="F77" s="24">
        <f t="shared" si="38"/>
        <v>0</v>
      </c>
      <c r="G77" s="25">
        <f t="shared" si="47"/>
        <v>0</v>
      </c>
      <c r="BE77" s="70"/>
    </row>
    <row r="78" spans="1:57" ht="15" customHeight="1">
      <c r="A78" s="88"/>
      <c r="B78" s="85"/>
      <c r="C78" s="21" t="s">
        <v>17</v>
      </c>
      <c r="D78" s="22">
        <f t="shared" si="36"/>
        <v>3</v>
      </c>
      <c r="E78" s="23">
        <f t="shared" si="46"/>
        <v>1</v>
      </c>
      <c r="F78" s="24">
        <f t="shared" si="38"/>
        <v>0.10344827586206896</v>
      </c>
      <c r="G78" s="25">
        <f t="shared" si="47"/>
        <v>1</v>
      </c>
      <c r="H78" s="69">
        <v>0</v>
      </c>
      <c r="J78" s="69">
        <v>1</v>
      </c>
      <c r="K78" s="69">
        <v>1</v>
      </c>
      <c r="BA78" s="69">
        <v>1</v>
      </c>
      <c r="BE78" s="70"/>
    </row>
    <row r="79" spans="1:57" ht="15" customHeight="1">
      <c r="A79" s="88"/>
      <c r="B79" s="85"/>
      <c r="C79" s="21" t="s">
        <v>18</v>
      </c>
      <c r="D79" s="22">
        <f t="shared" si="36"/>
        <v>0</v>
      </c>
      <c r="E79" s="23">
        <f t="shared" si="46"/>
      </c>
      <c r="F79" s="24">
        <f t="shared" si="38"/>
        <v>0</v>
      </c>
      <c r="G79" s="25">
        <f t="shared" si="47"/>
        <v>0</v>
      </c>
      <c r="BE79" s="70"/>
    </row>
    <row r="80" spans="1:57" ht="15" customHeight="1" thickBot="1">
      <c r="A80" s="88"/>
      <c r="B80" s="85"/>
      <c r="C80" s="21" t="s">
        <v>19</v>
      </c>
      <c r="D80" s="27">
        <f t="shared" si="36"/>
        <v>0</v>
      </c>
      <c r="E80" s="28">
        <f t="shared" si="46"/>
      </c>
      <c r="F80" s="29">
        <f t="shared" si="38"/>
        <v>0</v>
      </c>
      <c r="G80" s="30">
        <f t="shared" si="4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8"/>
    </row>
    <row r="81" spans="1:57" ht="15" customHeight="1" thickBot="1" thickTop="1">
      <c r="A81" s="89"/>
      <c r="B81" s="86"/>
      <c r="C81" s="35" t="s">
        <v>20</v>
      </c>
      <c r="D81" s="31">
        <f t="shared" si="36"/>
        <v>3</v>
      </c>
      <c r="E81" s="32">
        <f t="shared" si="46"/>
        <v>1</v>
      </c>
      <c r="F81" s="33">
        <f t="shared" si="38"/>
        <v>0.10344827586206896</v>
      </c>
      <c r="G81" s="34">
        <f t="shared" si="47"/>
        <v>1</v>
      </c>
      <c r="H81" s="71">
        <f aca="true" t="shared" si="48" ref="H81:AO81">SUM(H76:H80)</f>
        <v>0</v>
      </c>
      <c r="I81" s="71">
        <f t="shared" si="48"/>
        <v>0</v>
      </c>
      <c r="J81" s="71">
        <f t="shared" si="48"/>
        <v>1</v>
      </c>
      <c r="K81" s="71">
        <f t="shared" si="48"/>
        <v>1</v>
      </c>
      <c r="L81" s="71">
        <f t="shared" si="48"/>
        <v>0</v>
      </c>
      <c r="M81" s="71">
        <f t="shared" si="48"/>
        <v>0</v>
      </c>
      <c r="N81" s="71">
        <f t="shared" si="48"/>
        <v>0</v>
      </c>
      <c r="O81" s="71">
        <f t="shared" si="48"/>
        <v>0</v>
      </c>
      <c r="P81" s="71">
        <f t="shared" si="48"/>
        <v>0</v>
      </c>
      <c r="Q81" s="71">
        <f t="shared" si="48"/>
        <v>0</v>
      </c>
      <c r="R81" s="71">
        <f t="shared" si="48"/>
        <v>0</v>
      </c>
      <c r="S81" s="71">
        <f t="shared" si="48"/>
        <v>0</v>
      </c>
      <c r="T81" s="71">
        <f t="shared" si="48"/>
        <v>0</v>
      </c>
      <c r="U81" s="71">
        <f t="shared" si="48"/>
        <v>0</v>
      </c>
      <c r="V81" s="71">
        <f t="shared" si="48"/>
        <v>0</v>
      </c>
      <c r="W81" s="71">
        <f t="shared" si="48"/>
        <v>0</v>
      </c>
      <c r="X81" s="71">
        <f t="shared" si="48"/>
        <v>0</v>
      </c>
      <c r="Y81" s="71">
        <f t="shared" si="48"/>
        <v>0</v>
      </c>
      <c r="Z81" s="71"/>
      <c r="AA81" s="71">
        <f t="shared" si="48"/>
        <v>0</v>
      </c>
      <c r="AB81" s="71">
        <f t="shared" si="48"/>
        <v>0</v>
      </c>
      <c r="AC81" s="71">
        <f t="shared" si="48"/>
        <v>0</v>
      </c>
      <c r="AD81" s="71">
        <f t="shared" si="48"/>
        <v>0</v>
      </c>
      <c r="AE81" s="71">
        <f t="shared" si="48"/>
        <v>0</v>
      </c>
      <c r="AF81" s="71">
        <f t="shared" si="48"/>
        <v>0</v>
      </c>
      <c r="AG81" s="71">
        <f t="shared" si="48"/>
        <v>0</v>
      </c>
      <c r="AH81" s="71">
        <f t="shared" si="48"/>
        <v>0</v>
      </c>
      <c r="AI81" s="71">
        <f>SUM(AI76:AI80)</f>
        <v>0</v>
      </c>
      <c r="AJ81" s="71">
        <f>SUM(AJ76:AJ80)</f>
        <v>0</v>
      </c>
      <c r="AK81" s="71">
        <f t="shared" si="48"/>
        <v>0</v>
      </c>
      <c r="AL81" s="71">
        <f t="shared" si="48"/>
        <v>0</v>
      </c>
      <c r="AM81" s="71">
        <f t="shared" si="48"/>
        <v>0</v>
      </c>
      <c r="AN81" s="71">
        <f aca="true" t="shared" si="49" ref="AN81:BE81">SUM(AN76:AN80)</f>
        <v>0</v>
      </c>
      <c r="AO81" s="71">
        <f t="shared" si="48"/>
        <v>0</v>
      </c>
      <c r="AP81" s="71">
        <f t="shared" si="49"/>
        <v>0</v>
      </c>
      <c r="AQ81" s="71">
        <f t="shared" si="49"/>
        <v>0</v>
      </c>
      <c r="AR81" s="71">
        <f t="shared" si="49"/>
        <v>0</v>
      </c>
      <c r="AS81" s="71">
        <f t="shared" si="49"/>
        <v>0</v>
      </c>
      <c r="AT81" s="71">
        <f t="shared" si="49"/>
        <v>0</v>
      </c>
      <c r="AU81" s="71">
        <f t="shared" si="49"/>
        <v>0</v>
      </c>
      <c r="AV81" s="71">
        <f t="shared" si="49"/>
        <v>0</v>
      </c>
      <c r="AW81" s="71">
        <f t="shared" si="49"/>
        <v>0</v>
      </c>
      <c r="AX81" s="71">
        <f t="shared" si="49"/>
        <v>0</v>
      </c>
      <c r="AY81" s="71">
        <f t="shared" si="49"/>
        <v>0</v>
      </c>
      <c r="AZ81" s="71">
        <f t="shared" si="49"/>
        <v>0</v>
      </c>
      <c r="BA81" s="71">
        <f t="shared" si="49"/>
        <v>1</v>
      </c>
      <c r="BB81" s="71">
        <f t="shared" si="49"/>
        <v>0</v>
      </c>
      <c r="BC81" s="71">
        <f t="shared" si="49"/>
        <v>0</v>
      </c>
      <c r="BD81" s="71">
        <f t="shared" si="49"/>
        <v>0</v>
      </c>
      <c r="BE81" s="72">
        <f t="shared" si="49"/>
        <v>0</v>
      </c>
    </row>
    <row r="82" spans="1:57" ht="15" customHeight="1" thickTop="1">
      <c r="A82" s="87">
        <v>14</v>
      </c>
      <c r="B82" s="84" t="s">
        <v>10</v>
      </c>
      <c r="C82" s="17" t="s">
        <v>15</v>
      </c>
      <c r="D82" s="8">
        <f t="shared" si="36"/>
        <v>3</v>
      </c>
      <c r="E82" s="18">
        <f aca="true" t="shared" si="50" ref="E82:E87">IF(D82&gt;0,(D82/D$87),"")</f>
        <v>0.05454545454545454</v>
      </c>
      <c r="F82" s="19">
        <f t="shared" si="38"/>
        <v>0.10344827586206896</v>
      </c>
      <c r="G82" s="20">
        <f aca="true" t="shared" si="51" ref="G82:G87">IF($D$4&gt;0,(F82/F$87),"")</f>
        <v>0.05454545454545454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>
        <v>1</v>
      </c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>
        <v>2</v>
      </c>
      <c r="AX82" s="64"/>
      <c r="AY82" s="64"/>
      <c r="AZ82" s="64"/>
      <c r="BA82" s="64"/>
      <c r="BB82" s="64"/>
      <c r="BC82" s="64"/>
      <c r="BD82" s="64"/>
      <c r="BE82" s="65"/>
    </row>
    <row r="83" spans="1:57" ht="15" customHeight="1">
      <c r="A83" s="88"/>
      <c r="B83" s="85"/>
      <c r="C83" s="21" t="s">
        <v>16</v>
      </c>
      <c r="D83" s="22">
        <f t="shared" si="36"/>
        <v>0</v>
      </c>
      <c r="E83" s="23">
        <f t="shared" si="50"/>
      </c>
      <c r="F83" s="24">
        <f t="shared" si="38"/>
        <v>0</v>
      </c>
      <c r="G83" s="25">
        <f t="shared" si="51"/>
        <v>0</v>
      </c>
      <c r="BE83" s="70"/>
    </row>
    <row r="84" spans="1:57" ht="15" customHeight="1">
      <c r="A84" s="88"/>
      <c r="B84" s="85"/>
      <c r="C84" s="21" t="s">
        <v>17</v>
      </c>
      <c r="D84" s="22">
        <f t="shared" si="36"/>
        <v>26</v>
      </c>
      <c r="E84" s="23">
        <f t="shared" si="50"/>
        <v>0.4727272727272727</v>
      </c>
      <c r="F84" s="24">
        <f t="shared" si="38"/>
        <v>0.896551724137931</v>
      </c>
      <c r="G84" s="25">
        <f t="shared" si="51"/>
        <v>0.4727272727272727</v>
      </c>
      <c r="H84" s="69">
        <v>3</v>
      </c>
      <c r="I84" s="69">
        <v>2</v>
      </c>
      <c r="J84" s="69">
        <v>6</v>
      </c>
      <c r="Q84" s="69">
        <v>1</v>
      </c>
      <c r="AC84" s="69">
        <v>3</v>
      </c>
      <c r="AO84" s="69">
        <v>1</v>
      </c>
      <c r="AS84" s="69">
        <v>8</v>
      </c>
      <c r="AZ84" s="69">
        <v>2</v>
      </c>
      <c r="BE84" s="70"/>
    </row>
    <row r="85" spans="1:57" ht="15" customHeight="1">
      <c r="A85" s="88"/>
      <c r="B85" s="85"/>
      <c r="C85" s="21" t="s">
        <v>18</v>
      </c>
      <c r="D85" s="22">
        <f t="shared" si="36"/>
        <v>0</v>
      </c>
      <c r="E85" s="23">
        <f t="shared" si="50"/>
      </c>
      <c r="F85" s="24">
        <f t="shared" si="38"/>
        <v>0</v>
      </c>
      <c r="G85" s="25">
        <f t="shared" si="51"/>
        <v>0</v>
      </c>
      <c r="BE85" s="70"/>
    </row>
    <row r="86" spans="1:57" ht="15" customHeight="1" thickBot="1">
      <c r="A86" s="88"/>
      <c r="B86" s="85"/>
      <c r="C86" s="21" t="s">
        <v>19</v>
      </c>
      <c r="D86" s="27">
        <f t="shared" si="36"/>
        <v>0</v>
      </c>
      <c r="E86" s="28">
        <f t="shared" si="50"/>
      </c>
      <c r="F86" s="29">
        <f t="shared" si="38"/>
        <v>0</v>
      </c>
      <c r="G86" s="30">
        <f t="shared" si="51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8"/>
    </row>
    <row r="87" spans="1:57" ht="15" customHeight="1" thickBot="1" thickTop="1">
      <c r="A87" s="89"/>
      <c r="B87" s="86"/>
      <c r="C87" s="35" t="s">
        <v>20</v>
      </c>
      <c r="D87" s="31">
        <f t="shared" si="36"/>
        <v>55</v>
      </c>
      <c r="E87" s="32">
        <f t="shared" si="50"/>
        <v>1</v>
      </c>
      <c r="F87" s="33">
        <f t="shared" si="38"/>
        <v>1.896551724137931</v>
      </c>
      <c r="G87" s="34">
        <f t="shared" si="51"/>
        <v>1</v>
      </c>
      <c r="H87" s="71">
        <f aca="true" t="shared" si="52" ref="H87:AO87">SUM(H82:H86)</f>
        <v>3</v>
      </c>
      <c r="I87" s="71">
        <f t="shared" si="52"/>
        <v>2</v>
      </c>
      <c r="J87" s="71">
        <f t="shared" si="52"/>
        <v>6</v>
      </c>
      <c r="K87" s="71">
        <f t="shared" si="52"/>
        <v>0</v>
      </c>
      <c r="L87" s="71">
        <f t="shared" si="52"/>
        <v>0</v>
      </c>
      <c r="M87" s="71">
        <f t="shared" si="52"/>
        <v>0</v>
      </c>
      <c r="N87" s="71">
        <f t="shared" si="52"/>
        <v>0</v>
      </c>
      <c r="O87" s="71">
        <f t="shared" si="52"/>
        <v>0</v>
      </c>
      <c r="P87" s="71">
        <f t="shared" si="52"/>
        <v>0</v>
      </c>
      <c r="Q87" s="71">
        <f t="shared" si="52"/>
        <v>1</v>
      </c>
      <c r="R87" s="71">
        <f t="shared" si="52"/>
        <v>0</v>
      </c>
      <c r="S87" s="71">
        <f t="shared" si="52"/>
        <v>0</v>
      </c>
      <c r="T87" s="71">
        <f t="shared" si="52"/>
        <v>1</v>
      </c>
      <c r="U87" s="71">
        <v>26</v>
      </c>
      <c r="V87" s="71">
        <f t="shared" si="52"/>
        <v>0</v>
      </c>
      <c r="W87" s="71">
        <f t="shared" si="52"/>
        <v>0</v>
      </c>
      <c r="X87" s="71">
        <f t="shared" si="52"/>
        <v>0</v>
      </c>
      <c r="Y87" s="71">
        <f t="shared" si="52"/>
        <v>0</v>
      </c>
      <c r="Z87" s="71"/>
      <c r="AA87" s="71">
        <f t="shared" si="52"/>
        <v>0</v>
      </c>
      <c r="AB87" s="71">
        <f t="shared" si="52"/>
        <v>0</v>
      </c>
      <c r="AC87" s="71">
        <f t="shared" si="52"/>
        <v>3</v>
      </c>
      <c r="AD87" s="71">
        <f t="shared" si="52"/>
        <v>0</v>
      </c>
      <c r="AE87" s="71">
        <f t="shared" si="52"/>
        <v>0</v>
      </c>
      <c r="AF87" s="71">
        <f t="shared" si="52"/>
        <v>0</v>
      </c>
      <c r="AG87" s="71">
        <f t="shared" si="52"/>
        <v>0</v>
      </c>
      <c r="AH87" s="71">
        <f t="shared" si="52"/>
        <v>0</v>
      </c>
      <c r="AI87" s="71">
        <f>SUM(AI82:AI86)</f>
        <v>0</v>
      </c>
      <c r="AJ87" s="71">
        <f>SUM(AJ82:AJ86)</f>
        <v>0</v>
      </c>
      <c r="AK87" s="71">
        <f t="shared" si="52"/>
        <v>0</v>
      </c>
      <c r="AL87" s="71">
        <f t="shared" si="52"/>
        <v>0</v>
      </c>
      <c r="AM87" s="71">
        <f t="shared" si="52"/>
        <v>0</v>
      </c>
      <c r="AN87" s="71">
        <f aca="true" t="shared" si="53" ref="AN87:BE87">SUM(AN82:AN86)</f>
        <v>0</v>
      </c>
      <c r="AO87" s="71">
        <f t="shared" si="52"/>
        <v>1</v>
      </c>
      <c r="AP87" s="71">
        <f t="shared" si="53"/>
        <v>0</v>
      </c>
      <c r="AQ87" s="71">
        <f t="shared" si="53"/>
        <v>0</v>
      </c>
      <c r="AR87" s="71">
        <f t="shared" si="53"/>
        <v>0</v>
      </c>
      <c r="AS87" s="71">
        <f t="shared" si="53"/>
        <v>8</v>
      </c>
      <c r="AT87" s="71">
        <f t="shared" si="53"/>
        <v>0</v>
      </c>
      <c r="AU87" s="71">
        <f t="shared" si="53"/>
        <v>0</v>
      </c>
      <c r="AV87" s="71">
        <f t="shared" si="53"/>
        <v>0</v>
      </c>
      <c r="AW87" s="71">
        <f t="shared" si="53"/>
        <v>2</v>
      </c>
      <c r="AX87" s="71">
        <f t="shared" si="53"/>
        <v>0</v>
      </c>
      <c r="AY87" s="71">
        <f t="shared" si="53"/>
        <v>0</v>
      </c>
      <c r="AZ87" s="71">
        <f t="shared" si="53"/>
        <v>2</v>
      </c>
      <c r="BA87" s="71">
        <f t="shared" si="53"/>
        <v>0</v>
      </c>
      <c r="BB87" s="71">
        <f t="shared" si="53"/>
        <v>0</v>
      </c>
      <c r="BC87" s="71">
        <f t="shared" si="53"/>
        <v>0</v>
      </c>
      <c r="BD87" s="71">
        <f t="shared" si="53"/>
        <v>0</v>
      </c>
      <c r="BE87" s="72">
        <f t="shared" si="53"/>
        <v>0</v>
      </c>
    </row>
    <row r="88" spans="1:57" ht="15" customHeight="1" thickTop="1">
      <c r="A88" s="87">
        <v>15</v>
      </c>
      <c r="B88" s="84" t="s">
        <v>53</v>
      </c>
      <c r="C88" s="17" t="s">
        <v>15</v>
      </c>
      <c r="D88" s="8">
        <f t="shared" si="36"/>
        <v>1</v>
      </c>
      <c r="E88" s="18">
        <f aca="true" t="shared" si="54" ref="E88:E93">IF(D88&gt;0,(D88/D$93),"")</f>
        <v>0.14285714285714285</v>
      </c>
      <c r="F88" s="19">
        <f t="shared" si="38"/>
        <v>0.034482758620689655</v>
      </c>
      <c r="G88" s="20">
        <f aca="true" t="shared" si="55" ref="G88:G93">IF($D$4&gt;0,(F88/F$93),"")</f>
        <v>0.14285714285714285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>
        <v>1</v>
      </c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5"/>
    </row>
    <row r="89" spans="1:57" ht="15" customHeight="1">
      <c r="A89" s="88"/>
      <c r="B89" s="85"/>
      <c r="C89" s="21" t="s">
        <v>16</v>
      </c>
      <c r="D89" s="22">
        <f t="shared" si="36"/>
        <v>0</v>
      </c>
      <c r="E89" s="23">
        <f t="shared" si="54"/>
      </c>
      <c r="F89" s="24">
        <f t="shared" si="38"/>
        <v>0</v>
      </c>
      <c r="G89" s="25">
        <f t="shared" si="55"/>
        <v>0</v>
      </c>
      <c r="BE89" s="70"/>
    </row>
    <row r="90" spans="1:57" ht="15" customHeight="1">
      <c r="A90" s="88"/>
      <c r="B90" s="85"/>
      <c r="C90" s="21" t="s">
        <v>17</v>
      </c>
      <c r="D90" s="22">
        <f t="shared" si="36"/>
        <v>6</v>
      </c>
      <c r="E90" s="23">
        <f t="shared" si="54"/>
        <v>0.8571428571428571</v>
      </c>
      <c r="F90" s="24">
        <f t="shared" si="38"/>
        <v>0.20689655172413793</v>
      </c>
      <c r="G90" s="25">
        <f t="shared" si="55"/>
        <v>0.8571428571428571</v>
      </c>
      <c r="H90" s="69">
        <v>0</v>
      </c>
      <c r="T90" s="69">
        <v>2</v>
      </c>
      <c r="X90" s="69">
        <v>1</v>
      </c>
      <c r="AC90" s="69">
        <v>2</v>
      </c>
      <c r="AH90" s="69">
        <v>1</v>
      </c>
      <c r="BE90" s="70"/>
    </row>
    <row r="91" spans="1:57" ht="15" customHeight="1">
      <c r="A91" s="88"/>
      <c r="B91" s="85"/>
      <c r="C91" s="21" t="s">
        <v>18</v>
      </c>
      <c r="D91" s="22">
        <f t="shared" si="36"/>
        <v>0</v>
      </c>
      <c r="E91" s="23">
        <f t="shared" si="54"/>
      </c>
      <c r="F91" s="24">
        <f t="shared" si="38"/>
        <v>0</v>
      </c>
      <c r="G91" s="25">
        <f t="shared" si="55"/>
        <v>0</v>
      </c>
      <c r="BE91" s="70"/>
    </row>
    <row r="92" spans="1:57" ht="15" customHeight="1" thickBot="1">
      <c r="A92" s="88"/>
      <c r="B92" s="85"/>
      <c r="C92" s="21" t="s">
        <v>19</v>
      </c>
      <c r="D92" s="27">
        <f t="shared" si="36"/>
        <v>0</v>
      </c>
      <c r="E92" s="28">
        <f t="shared" si="54"/>
      </c>
      <c r="F92" s="29">
        <f t="shared" si="38"/>
        <v>0</v>
      </c>
      <c r="G92" s="30">
        <f t="shared" si="55"/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8"/>
    </row>
    <row r="93" spans="1:57" ht="15" customHeight="1" thickBot="1" thickTop="1">
      <c r="A93" s="89"/>
      <c r="B93" s="86"/>
      <c r="C93" s="35" t="s">
        <v>20</v>
      </c>
      <c r="D93" s="31">
        <f t="shared" si="36"/>
        <v>7</v>
      </c>
      <c r="E93" s="32">
        <f t="shared" si="54"/>
        <v>1</v>
      </c>
      <c r="F93" s="33">
        <f t="shared" si="38"/>
        <v>0.2413793103448276</v>
      </c>
      <c r="G93" s="34">
        <f t="shared" si="55"/>
        <v>1</v>
      </c>
      <c r="H93" s="71">
        <f aca="true" t="shared" si="56" ref="H93:AO93">SUM(H88:H92)</f>
        <v>0</v>
      </c>
      <c r="I93" s="71">
        <f t="shared" si="56"/>
        <v>0</v>
      </c>
      <c r="J93" s="71">
        <f t="shared" si="56"/>
        <v>0</v>
      </c>
      <c r="K93" s="71">
        <f t="shared" si="56"/>
        <v>0</v>
      </c>
      <c r="L93" s="71">
        <f t="shared" si="56"/>
        <v>0</v>
      </c>
      <c r="M93" s="71">
        <f t="shared" si="56"/>
        <v>0</v>
      </c>
      <c r="N93" s="71">
        <f t="shared" si="56"/>
        <v>0</v>
      </c>
      <c r="O93" s="71">
        <f t="shared" si="56"/>
        <v>0</v>
      </c>
      <c r="P93" s="71">
        <f t="shared" si="56"/>
        <v>0</v>
      </c>
      <c r="Q93" s="71">
        <f t="shared" si="56"/>
        <v>0</v>
      </c>
      <c r="R93" s="71">
        <f t="shared" si="56"/>
        <v>0</v>
      </c>
      <c r="S93" s="71">
        <f t="shared" si="56"/>
        <v>0</v>
      </c>
      <c r="T93" s="71">
        <f t="shared" si="56"/>
        <v>3</v>
      </c>
      <c r="U93" s="71">
        <f t="shared" si="56"/>
        <v>0</v>
      </c>
      <c r="V93" s="71">
        <f t="shared" si="56"/>
        <v>0</v>
      </c>
      <c r="W93" s="71">
        <f t="shared" si="56"/>
        <v>0</v>
      </c>
      <c r="X93" s="71">
        <f t="shared" si="56"/>
        <v>1</v>
      </c>
      <c r="Y93" s="71">
        <f t="shared" si="56"/>
        <v>0</v>
      </c>
      <c r="Z93" s="71"/>
      <c r="AA93" s="71">
        <f t="shared" si="56"/>
        <v>0</v>
      </c>
      <c r="AB93" s="71">
        <f t="shared" si="56"/>
        <v>0</v>
      </c>
      <c r="AC93" s="71">
        <f t="shared" si="56"/>
        <v>2</v>
      </c>
      <c r="AD93" s="71">
        <f t="shared" si="56"/>
        <v>0</v>
      </c>
      <c r="AE93" s="71">
        <f t="shared" si="56"/>
        <v>0</v>
      </c>
      <c r="AF93" s="71">
        <f t="shared" si="56"/>
        <v>0</v>
      </c>
      <c r="AG93" s="71">
        <f t="shared" si="56"/>
        <v>0</v>
      </c>
      <c r="AH93" s="71">
        <f t="shared" si="56"/>
        <v>1</v>
      </c>
      <c r="AI93" s="71">
        <f>SUM(AI88:AI92)</f>
        <v>0</v>
      </c>
      <c r="AJ93" s="71">
        <f>SUM(AJ88:AJ92)</f>
        <v>0</v>
      </c>
      <c r="AK93" s="71">
        <f t="shared" si="56"/>
        <v>0</v>
      </c>
      <c r="AL93" s="71">
        <f t="shared" si="56"/>
        <v>0</v>
      </c>
      <c r="AM93" s="71">
        <f t="shared" si="56"/>
        <v>0</v>
      </c>
      <c r="AN93" s="71">
        <f aca="true" t="shared" si="57" ref="AN93:BE93">SUM(AN88:AN92)</f>
        <v>0</v>
      </c>
      <c r="AO93" s="71">
        <f t="shared" si="56"/>
        <v>0</v>
      </c>
      <c r="AP93" s="71">
        <f t="shared" si="57"/>
        <v>0</v>
      </c>
      <c r="AQ93" s="71">
        <f t="shared" si="57"/>
        <v>0</v>
      </c>
      <c r="AR93" s="71">
        <f t="shared" si="57"/>
        <v>0</v>
      </c>
      <c r="AS93" s="71">
        <f t="shared" si="57"/>
        <v>0</v>
      </c>
      <c r="AT93" s="71">
        <f t="shared" si="57"/>
        <v>0</v>
      </c>
      <c r="AU93" s="71">
        <f t="shared" si="57"/>
        <v>0</v>
      </c>
      <c r="AV93" s="71">
        <f t="shared" si="57"/>
        <v>0</v>
      </c>
      <c r="AW93" s="71">
        <f t="shared" si="57"/>
        <v>0</v>
      </c>
      <c r="AX93" s="71">
        <f t="shared" si="57"/>
        <v>0</v>
      </c>
      <c r="AY93" s="71">
        <f t="shared" si="57"/>
        <v>0</v>
      </c>
      <c r="AZ93" s="71">
        <f t="shared" si="57"/>
        <v>0</v>
      </c>
      <c r="BA93" s="71">
        <f t="shared" si="57"/>
        <v>0</v>
      </c>
      <c r="BB93" s="71">
        <f t="shared" si="57"/>
        <v>0</v>
      </c>
      <c r="BC93" s="71">
        <f t="shared" si="57"/>
        <v>0</v>
      </c>
      <c r="BD93" s="71">
        <f t="shared" si="57"/>
        <v>0</v>
      </c>
      <c r="BE93" s="72">
        <f t="shared" si="57"/>
        <v>0</v>
      </c>
    </row>
    <row r="94" spans="1:57" ht="15" customHeight="1" thickTop="1">
      <c r="A94" s="87">
        <v>16</v>
      </c>
      <c r="B94" s="84" t="s">
        <v>11</v>
      </c>
      <c r="C94" s="17" t="s">
        <v>15</v>
      </c>
      <c r="D94" s="8">
        <f t="shared" si="36"/>
        <v>0</v>
      </c>
      <c r="E94" s="18">
        <f aca="true" t="shared" si="58" ref="E94:E99">IF(D94&gt;0,(D94/D$99),"")</f>
      </c>
      <c r="F94" s="19">
        <f t="shared" si="38"/>
        <v>0</v>
      </c>
      <c r="G94" s="20" t="e">
        <f aca="true" t="shared" si="59" ref="G94:G99">IF($D$4&gt;0,(F94/F$99),"")</f>
        <v>#DIV/0!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5"/>
    </row>
    <row r="95" spans="1:57" ht="15" customHeight="1">
      <c r="A95" s="88"/>
      <c r="B95" s="85"/>
      <c r="C95" s="21" t="s">
        <v>16</v>
      </c>
      <c r="D95" s="22">
        <f t="shared" si="36"/>
        <v>0</v>
      </c>
      <c r="E95" s="23">
        <f t="shared" si="58"/>
      </c>
      <c r="F95" s="24">
        <f t="shared" si="38"/>
        <v>0</v>
      </c>
      <c r="G95" s="25" t="e">
        <f t="shared" si="59"/>
        <v>#DIV/0!</v>
      </c>
      <c r="BE95" s="70"/>
    </row>
    <row r="96" spans="1:57" ht="15" customHeight="1">
      <c r="A96" s="88"/>
      <c r="B96" s="85"/>
      <c r="C96" s="21" t="s">
        <v>17</v>
      </c>
      <c r="D96" s="22">
        <f aca="true" t="shared" si="60" ref="D96:D127">SUM(H96:BE96)</f>
        <v>0</v>
      </c>
      <c r="E96" s="23">
        <f t="shared" si="58"/>
      </c>
      <c r="F96" s="24">
        <f t="shared" si="38"/>
        <v>0</v>
      </c>
      <c r="G96" s="25" t="e">
        <f t="shared" si="59"/>
        <v>#DIV/0!</v>
      </c>
      <c r="H96" s="69">
        <v>0</v>
      </c>
      <c r="BE96" s="70"/>
    </row>
    <row r="97" spans="1:57" ht="15" customHeight="1">
      <c r="A97" s="88"/>
      <c r="B97" s="85"/>
      <c r="C97" s="21" t="s">
        <v>18</v>
      </c>
      <c r="D97" s="22">
        <f t="shared" si="60"/>
        <v>0</v>
      </c>
      <c r="E97" s="23">
        <f t="shared" si="58"/>
      </c>
      <c r="F97" s="24">
        <f t="shared" si="38"/>
        <v>0</v>
      </c>
      <c r="G97" s="25" t="e">
        <f t="shared" si="59"/>
        <v>#DIV/0!</v>
      </c>
      <c r="BE97" s="70"/>
    </row>
    <row r="98" spans="1:57" ht="15" customHeight="1" thickBot="1">
      <c r="A98" s="88"/>
      <c r="B98" s="85"/>
      <c r="C98" s="21" t="s">
        <v>19</v>
      </c>
      <c r="D98" s="27">
        <f t="shared" si="60"/>
        <v>0</v>
      </c>
      <c r="E98" s="28">
        <f t="shared" si="58"/>
      </c>
      <c r="F98" s="29">
        <f t="shared" si="38"/>
        <v>0</v>
      </c>
      <c r="G98" s="30" t="e">
        <f t="shared" si="59"/>
        <v>#DIV/0!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8"/>
    </row>
    <row r="99" spans="1:57" ht="15" customHeight="1" thickBot="1" thickTop="1">
      <c r="A99" s="89"/>
      <c r="B99" s="86"/>
      <c r="C99" s="35" t="s">
        <v>20</v>
      </c>
      <c r="D99" s="31">
        <f t="shared" si="60"/>
        <v>0</v>
      </c>
      <c r="E99" s="32">
        <f t="shared" si="58"/>
      </c>
      <c r="F99" s="33">
        <f t="shared" si="38"/>
        <v>0</v>
      </c>
      <c r="G99" s="34" t="e">
        <f t="shared" si="59"/>
        <v>#DIV/0!</v>
      </c>
      <c r="H99" s="71">
        <f aca="true" t="shared" si="61" ref="H99:AO99">SUM(H94:H98)</f>
        <v>0</v>
      </c>
      <c r="I99" s="71">
        <f t="shared" si="61"/>
        <v>0</v>
      </c>
      <c r="J99" s="71">
        <f t="shared" si="61"/>
        <v>0</v>
      </c>
      <c r="K99" s="71">
        <f t="shared" si="61"/>
        <v>0</v>
      </c>
      <c r="L99" s="71">
        <f t="shared" si="61"/>
        <v>0</v>
      </c>
      <c r="M99" s="71">
        <f t="shared" si="61"/>
        <v>0</v>
      </c>
      <c r="N99" s="71">
        <f t="shared" si="61"/>
        <v>0</v>
      </c>
      <c r="O99" s="71">
        <f t="shared" si="61"/>
        <v>0</v>
      </c>
      <c r="P99" s="71">
        <f t="shared" si="61"/>
        <v>0</v>
      </c>
      <c r="Q99" s="71">
        <f t="shared" si="61"/>
        <v>0</v>
      </c>
      <c r="R99" s="71">
        <f t="shared" si="61"/>
        <v>0</v>
      </c>
      <c r="S99" s="71">
        <f t="shared" si="61"/>
        <v>0</v>
      </c>
      <c r="T99" s="71">
        <f t="shared" si="61"/>
        <v>0</v>
      </c>
      <c r="U99" s="71">
        <f t="shared" si="61"/>
        <v>0</v>
      </c>
      <c r="V99" s="71">
        <f t="shared" si="61"/>
        <v>0</v>
      </c>
      <c r="W99" s="71">
        <f t="shared" si="61"/>
        <v>0</v>
      </c>
      <c r="X99" s="71">
        <f t="shared" si="61"/>
        <v>0</v>
      </c>
      <c r="Y99" s="71">
        <f t="shared" si="61"/>
        <v>0</v>
      </c>
      <c r="Z99" s="71"/>
      <c r="AA99" s="71">
        <f t="shared" si="61"/>
        <v>0</v>
      </c>
      <c r="AB99" s="71">
        <f t="shared" si="61"/>
        <v>0</v>
      </c>
      <c r="AC99" s="71">
        <f t="shared" si="61"/>
        <v>0</v>
      </c>
      <c r="AD99" s="71">
        <f t="shared" si="61"/>
        <v>0</v>
      </c>
      <c r="AE99" s="71">
        <f t="shared" si="61"/>
        <v>0</v>
      </c>
      <c r="AF99" s="71">
        <f t="shared" si="61"/>
        <v>0</v>
      </c>
      <c r="AG99" s="71">
        <f t="shared" si="61"/>
        <v>0</v>
      </c>
      <c r="AH99" s="71">
        <f t="shared" si="61"/>
        <v>0</v>
      </c>
      <c r="AI99" s="71">
        <f>SUM(AI94:AI98)</f>
        <v>0</v>
      </c>
      <c r="AJ99" s="71">
        <f>SUM(AJ94:AJ98)</f>
        <v>0</v>
      </c>
      <c r="AK99" s="71">
        <f t="shared" si="61"/>
        <v>0</v>
      </c>
      <c r="AL99" s="71">
        <f t="shared" si="61"/>
        <v>0</v>
      </c>
      <c r="AM99" s="71">
        <f t="shared" si="61"/>
        <v>0</v>
      </c>
      <c r="AN99" s="71">
        <f aca="true" t="shared" si="62" ref="AN99:BE99">SUM(AN94:AN98)</f>
        <v>0</v>
      </c>
      <c r="AO99" s="71">
        <f t="shared" si="61"/>
        <v>0</v>
      </c>
      <c r="AP99" s="71">
        <f t="shared" si="62"/>
        <v>0</v>
      </c>
      <c r="AQ99" s="71">
        <f t="shared" si="62"/>
        <v>0</v>
      </c>
      <c r="AR99" s="71">
        <f t="shared" si="62"/>
        <v>0</v>
      </c>
      <c r="AS99" s="71">
        <f t="shared" si="62"/>
        <v>0</v>
      </c>
      <c r="AT99" s="71">
        <f t="shared" si="62"/>
        <v>0</v>
      </c>
      <c r="AU99" s="71">
        <f t="shared" si="62"/>
        <v>0</v>
      </c>
      <c r="AV99" s="71">
        <f t="shared" si="62"/>
        <v>0</v>
      </c>
      <c r="AW99" s="71">
        <f t="shared" si="62"/>
        <v>0</v>
      </c>
      <c r="AX99" s="71">
        <f t="shared" si="62"/>
        <v>0</v>
      </c>
      <c r="AY99" s="71">
        <f t="shared" si="62"/>
        <v>0</v>
      </c>
      <c r="AZ99" s="71">
        <f t="shared" si="62"/>
        <v>0</v>
      </c>
      <c r="BA99" s="71">
        <f t="shared" si="62"/>
        <v>0</v>
      </c>
      <c r="BB99" s="71">
        <f t="shared" si="62"/>
        <v>0</v>
      </c>
      <c r="BC99" s="71">
        <f t="shared" si="62"/>
        <v>0</v>
      </c>
      <c r="BD99" s="71">
        <f t="shared" si="62"/>
        <v>0</v>
      </c>
      <c r="BE99" s="72">
        <f t="shared" si="62"/>
        <v>0</v>
      </c>
    </row>
    <row r="100" spans="1:57" ht="15" customHeight="1" thickTop="1">
      <c r="A100" s="87">
        <v>17</v>
      </c>
      <c r="B100" s="84" t="s">
        <v>98</v>
      </c>
      <c r="C100" s="17" t="s">
        <v>15</v>
      </c>
      <c r="D100" s="8">
        <f t="shared" si="60"/>
        <v>11</v>
      </c>
      <c r="E100" s="18">
        <f aca="true" t="shared" si="63" ref="E100:E105">IF(D100&gt;0,(D100/D$105),"")</f>
        <v>0.020754716981132074</v>
      </c>
      <c r="F100" s="19">
        <f t="shared" si="38"/>
        <v>0.3793103448275862</v>
      </c>
      <c r="G100" s="20">
        <f aca="true" t="shared" si="64" ref="G100:G105">IF($D$4&gt;0,(F100/F$105),"")</f>
        <v>0.020754716981132074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>
        <v>10</v>
      </c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>
        <v>1</v>
      </c>
      <c r="AX100" s="64"/>
      <c r="AY100" s="64"/>
      <c r="AZ100" s="64"/>
      <c r="BA100" s="64"/>
      <c r="BB100" s="64"/>
      <c r="BC100" s="64"/>
      <c r="BD100" s="64"/>
      <c r="BE100" s="65"/>
    </row>
    <row r="101" spans="1:57" ht="15" customHeight="1">
      <c r="A101" s="88"/>
      <c r="B101" s="85"/>
      <c r="C101" s="21" t="s">
        <v>16</v>
      </c>
      <c r="D101" s="22">
        <f t="shared" si="60"/>
        <v>0</v>
      </c>
      <c r="E101" s="23">
        <f t="shared" si="63"/>
      </c>
      <c r="F101" s="24">
        <f t="shared" si="38"/>
        <v>0</v>
      </c>
      <c r="G101" s="25">
        <f t="shared" si="64"/>
        <v>0</v>
      </c>
      <c r="BE101" s="70"/>
    </row>
    <row r="102" spans="1:57" ht="15" customHeight="1">
      <c r="A102" s="88"/>
      <c r="B102" s="85"/>
      <c r="C102" s="21" t="s">
        <v>17</v>
      </c>
      <c r="D102" s="22">
        <f t="shared" si="60"/>
        <v>505</v>
      </c>
      <c r="E102" s="23">
        <f t="shared" si="63"/>
        <v>0.9528301886792453</v>
      </c>
      <c r="F102" s="24">
        <f t="shared" si="38"/>
        <v>17.413793103448278</v>
      </c>
      <c r="G102" s="25">
        <f t="shared" si="64"/>
        <v>0.9528301886792454</v>
      </c>
      <c r="H102" s="69">
        <v>6</v>
      </c>
      <c r="I102" s="69">
        <v>12</v>
      </c>
      <c r="J102" s="69">
        <v>20</v>
      </c>
      <c r="L102" s="81"/>
      <c r="P102" s="69">
        <v>8</v>
      </c>
      <c r="S102" s="69">
        <v>4</v>
      </c>
      <c r="T102" s="69">
        <v>29</v>
      </c>
      <c r="U102" s="69">
        <v>60</v>
      </c>
      <c r="X102" s="69">
        <v>5</v>
      </c>
      <c r="AA102" s="69">
        <v>1</v>
      </c>
      <c r="AC102" s="69">
        <v>30</v>
      </c>
      <c r="AF102" s="69">
        <v>2</v>
      </c>
      <c r="AH102" s="69">
        <v>1</v>
      </c>
      <c r="AK102" s="69">
        <v>2</v>
      </c>
      <c r="AO102" s="69">
        <v>14</v>
      </c>
      <c r="AV102" s="69">
        <v>7</v>
      </c>
      <c r="AW102" s="69">
        <v>4</v>
      </c>
      <c r="BA102" s="69">
        <v>300</v>
      </c>
      <c r="BE102" s="70"/>
    </row>
    <row r="103" spans="1:57" ht="15" customHeight="1">
      <c r="A103" s="88"/>
      <c r="B103" s="85"/>
      <c r="C103" s="21" t="s">
        <v>18</v>
      </c>
      <c r="D103" s="22">
        <f t="shared" si="60"/>
        <v>0</v>
      </c>
      <c r="E103" s="23">
        <f t="shared" si="63"/>
      </c>
      <c r="F103" s="24">
        <f t="shared" si="38"/>
        <v>0</v>
      </c>
      <c r="G103" s="25">
        <f t="shared" si="64"/>
        <v>0</v>
      </c>
      <c r="BE103" s="70"/>
    </row>
    <row r="104" spans="1:57" ht="15" customHeight="1" thickBot="1">
      <c r="A104" s="88"/>
      <c r="B104" s="85"/>
      <c r="C104" s="21" t="s">
        <v>19</v>
      </c>
      <c r="D104" s="27">
        <f t="shared" si="60"/>
        <v>0</v>
      </c>
      <c r="E104" s="28">
        <f t="shared" si="63"/>
      </c>
      <c r="F104" s="29">
        <f t="shared" si="38"/>
        <v>0</v>
      </c>
      <c r="G104" s="30">
        <f t="shared" si="64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8"/>
    </row>
    <row r="105" spans="1:57" ht="15" customHeight="1" thickBot="1" thickTop="1">
      <c r="A105" s="89"/>
      <c r="B105" s="86"/>
      <c r="C105" s="35" t="s">
        <v>20</v>
      </c>
      <c r="D105" s="31">
        <f t="shared" si="60"/>
        <v>530</v>
      </c>
      <c r="E105" s="32">
        <f t="shared" si="63"/>
        <v>1</v>
      </c>
      <c r="F105" s="33">
        <f t="shared" si="38"/>
        <v>18.275862068965516</v>
      </c>
      <c r="G105" s="34">
        <f t="shared" si="64"/>
        <v>1</v>
      </c>
      <c r="H105" s="71">
        <f aca="true" t="shared" si="65" ref="H105:AO105">SUM(H100:H104)</f>
        <v>6</v>
      </c>
      <c r="I105" s="71">
        <f t="shared" si="65"/>
        <v>12</v>
      </c>
      <c r="J105" s="71">
        <f t="shared" si="65"/>
        <v>20</v>
      </c>
      <c r="K105" s="71">
        <f t="shared" si="65"/>
        <v>0</v>
      </c>
      <c r="L105" s="71">
        <v>11</v>
      </c>
      <c r="M105" s="71">
        <f t="shared" si="65"/>
        <v>0</v>
      </c>
      <c r="N105" s="71">
        <f t="shared" si="65"/>
        <v>0</v>
      </c>
      <c r="O105" s="71">
        <f t="shared" si="65"/>
        <v>0</v>
      </c>
      <c r="P105" s="71">
        <f t="shared" si="65"/>
        <v>8</v>
      </c>
      <c r="Q105" s="71">
        <f t="shared" si="65"/>
        <v>0</v>
      </c>
      <c r="R105" s="71">
        <f t="shared" si="65"/>
        <v>0</v>
      </c>
      <c r="S105" s="71">
        <f t="shared" si="65"/>
        <v>4</v>
      </c>
      <c r="T105" s="71">
        <f t="shared" si="65"/>
        <v>29</v>
      </c>
      <c r="U105" s="71">
        <f t="shared" si="65"/>
        <v>70</v>
      </c>
      <c r="V105" s="71">
        <f t="shared" si="65"/>
        <v>0</v>
      </c>
      <c r="W105" s="71">
        <f t="shared" si="65"/>
        <v>0</v>
      </c>
      <c r="X105" s="71">
        <f t="shared" si="65"/>
        <v>5</v>
      </c>
      <c r="Y105" s="71">
        <f t="shared" si="65"/>
        <v>0</v>
      </c>
      <c r="Z105" s="71"/>
      <c r="AA105" s="71">
        <f t="shared" si="65"/>
        <v>1</v>
      </c>
      <c r="AB105" s="71">
        <f t="shared" si="65"/>
        <v>0</v>
      </c>
      <c r="AC105" s="71">
        <f t="shared" si="65"/>
        <v>30</v>
      </c>
      <c r="AD105" s="71">
        <f t="shared" si="65"/>
        <v>0</v>
      </c>
      <c r="AE105" s="71">
        <f t="shared" si="65"/>
        <v>0</v>
      </c>
      <c r="AF105" s="71">
        <f t="shared" si="65"/>
        <v>2</v>
      </c>
      <c r="AG105" s="71">
        <f t="shared" si="65"/>
        <v>0</v>
      </c>
      <c r="AH105" s="71">
        <f t="shared" si="65"/>
        <v>1</v>
      </c>
      <c r="AI105" s="71">
        <f>SUM(AI100:AI104)</f>
        <v>0</v>
      </c>
      <c r="AJ105" s="71">
        <f>SUM(AJ100:AJ104)</f>
        <v>0</v>
      </c>
      <c r="AK105" s="71">
        <f t="shared" si="65"/>
        <v>2</v>
      </c>
      <c r="AL105" s="71">
        <f t="shared" si="65"/>
        <v>0</v>
      </c>
      <c r="AM105" s="71">
        <f t="shared" si="65"/>
        <v>0</v>
      </c>
      <c r="AN105" s="71">
        <f aca="true" t="shared" si="66" ref="AN105:BE105">SUM(AN100:AN104)</f>
        <v>0</v>
      </c>
      <c r="AO105" s="71">
        <f t="shared" si="65"/>
        <v>14</v>
      </c>
      <c r="AP105" s="71">
        <f t="shared" si="66"/>
        <v>0</v>
      </c>
      <c r="AQ105" s="71">
        <f t="shared" si="66"/>
        <v>0</v>
      </c>
      <c r="AR105" s="71">
        <v>3</v>
      </c>
      <c r="AS105" s="71">
        <f t="shared" si="66"/>
        <v>0</v>
      </c>
      <c r="AT105" s="71">
        <f t="shared" si="66"/>
        <v>0</v>
      </c>
      <c r="AU105" s="71">
        <f t="shared" si="66"/>
        <v>0</v>
      </c>
      <c r="AV105" s="71">
        <f t="shared" si="66"/>
        <v>7</v>
      </c>
      <c r="AW105" s="71">
        <f t="shared" si="66"/>
        <v>5</v>
      </c>
      <c r="AX105" s="71">
        <f t="shared" si="66"/>
        <v>0</v>
      </c>
      <c r="AY105" s="71">
        <f t="shared" si="66"/>
        <v>0</v>
      </c>
      <c r="AZ105" s="71">
        <f t="shared" si="66"/>
        <v>0</v>
      </c>
      <c r="BA105" s="71">
        <f t="shared" si="66"/>
        <v>300</v>
      </c>
      <c r="BB105" s="71">
        <f t="shared" si="66"/>
        <v>0</v>
      </c>
      <c r="BC105" s="71">
        <f t="shared" si="66"/>
        <v>0</v>
      </c>
      <c r="BD105" s="71">
        <f t="shared" si="66"/>
        <v>0</v>
      </c>
      <c r="BE105" s="72">
        <f t="shared" si="66"/>
        <v>0</v>
      </c>
    </row>
    <row r="106" spans="1:57" ht="15" customHeight="1" thickTop="1">
      <c r="A106" s="87">
        <v>18</v>
      </c>
      <c r="B106" s="84" t="s">
        <v>12</v>
      </c>
      <c r="C106" s="17" t="s">
        <v>15</v>
      </c>
      <c r="D106" s="8">
        <f t="shared" si="60"/>
        <v>0</v>
      </c>
      <c r="E106" s="18">
        <f aca="true" t="shared" si="67" ref="E106:E111">IF(D106&gt;0,(D106/D$111),"")</f>
      </c>
      <c r="F106" s="19">
        <f t="shared" si="38"/>
        <v>0</v>
      </c>
      <c r="G106" s="20">
        <f aca="true" t="shared" si="68" ref="G106:G111">IF($D$4&gt;0,(F106/F$111),"")</f>
        <v>0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5"/>
    </row>
    <row r="107" spans="1:57" ht="15" customHeight="1">
      <c r="A107" s="88"/>
      <c r="B107" s="85"/>
      <c r="C107" s="21" t="s">
        <v>16</v>
      </c>
      <c r="D107" s="22">
        <f t="shared" si="60"/>
        <v>0</v>
      </c>
      <c r="E107" s="23">
        <f t="shared" si="67"/>
      </c>
      <c r="F107" s="24">
        <f t="shared" si="38"/>
        <v>0</v>
      </c>
      <c r="G107" s="25">
        <f t="shared" si="68"/>
        <v>0</v>
      </c>
      <c r="BE107" s="70"/>
    </row>
    <row r="108" spans="1:57" ht="15" customHeight="1">
      <c r="A108" s="88"/>
      <c r="B108" s="85"/>
      <c r="C108" s="21" t="s">
        <v>17</v>
      </c>
      <c r="D108" s="22">
        <f t="shared" si="60"/>
        <v>247</v>
      </c>
      <c r="E108" s="23">
        <f t="shared" si="67"/>
        <v>0.9285714285714286</v>
      </c>
      <c r="F108" s="24">
        <f t="shared" si="38"/>
        <v>8.517241379310345</v>
      </c>
      <c r="G108" s="25">
        <f t="shared" si="68"/>
        <v>0.9285714285714286</v>
      </c>
      <c r="I108" s="69">
        <v>11</v>
      </c>
      <c r="J108" s="69">
        <v>9</v>
      </c>
      <c r="K108" s="69">
        <v>21</v>
      </c>
      <c r="L108" s="81"/>
      <c r="P108" s="69">
        <v>16</v>
      </c>
      <c r="Q108" s="69">
        <v>11</v>
      </c>
      <c r="S108" s="69">
        <v>13</v>
      </c>
      <c r="T108" s="69">
        <v>14</v>
      </c>
      <c r="U108" s="69">
        <v>14</v>
      </c>
      <c r="X108" s="69">
        <v>11</v>
      </c>
      <c r="AA108" s="69">
        <v>6</v>
      </c>
      <c r="AB108" s="69">
        <v>10</v>
      </c>
      <c r="AC108" s="69">
        <v>11</v>
      </c>
      <c r="AF108" s="69">
        <v>14</v>
      </c>
      <c r="AH108" s="69">
        <v>10</v>
      </c>
      <c r="AK108" s="69">
        <v>8</v>
      </c>
      <c r="AO108" s="69">
        <v>11</v>
      </c>
      <c r="AT108" s="69">
        <v>11</v>
      </c>
      <c r="AV108" s="69">
        <v>11</v>
      </c>
      <c r="AW108" s="69">
        <v>6</v>
      </c>
      <c r="AY108" s="69">
        <v>16</v>
      </c>
      <c r="AZ108" s="69">
        <v>8</v>
      </c>
      <c r="BA108" s="69">
        <v>5</v>
      </c>
      <c r="BE108" s="70"/>
    </row>
    <row r="109" spans="1:57" ht="15" customHeight="1">
      <c r="A109" s="88"/>
      <c r="B109" s="85"/>
      <c r="C109" s="21" t="s">
        <v>18</v>
      </c>
      <c r="D109" s="22">
        <f t="shared" si="60"/>
        <v>0</v>
      </c>
      <c r="E109" s="23">
        <f t="shared" si="67"/>
      </c>
      <c r="F109" s="24">
        <f t="shared" si="38"/>
        <v>0</v>
      </c>
      <c r="G109" s="25">
        <f t="shared" si="68"/>
        <v>0</v>
      </c>
      <c r="BE109" s="70"/>
    </row>
    <row r="110" spans="1:57" ht="15" customHeight="1" thickBot="1">
      <c r="A110" s="88"/>
      <c r="B110" s="85"/>
      <c r="C110" s="21" t="s">
        <v>19</v>
      </c>
      <c r="D110" s="27">
        <f t="shared" si="60"/>
        <v>0</v>
      </c>
      <c r="E110" s="28">
        <f t="shared" si="67"/>
      </c>
      <c r="F110" s="29">
        <f t="shared" si="38"/>
        <v>0</v>
      </c>
      <c r="G110" s="30">
        <f t="shared" si="68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8"/>
    </row>
    <row r="111" spans="1:57" ht="15" customHeight="1" thickBot="1" thickTop="1">
      <c r="A111" s="89"/>
      <c r="B111" s="86"/>
      <c r="C111" s="35" t="s">
        <v>20</v>
      </c>
      <c r="D111" s="31">
        <f t="shared" si="60"/>
        <v>266</v>
      </c>
      <c r="E111" s="32">
        <f t="shared" si="67"/>
        <v>1</v>
      </c>
      <c r="F111" s="33">
        <f t="shared" si="38"/>
        <v>9.172413793103448</v>
      </c>
      <c r="G111" s="34">
        <f t="shared" si="68"/>
        <v>1</v>
      </c>
      <c r="H111" s="71">
        <f aca="true" t="shared" si="69" ref="H111:AO111">SUM(H106:H110)</f>
        <v>0</v>
      </c>
      <c r="I111" s="71">
        <f t="shared" si="69"/>
        <v>11</v>
      </c>
      <c r="J111" s="71">
        <f t="shared" si="69"/>
        <v>9</v>
      </c>
      <c r="K111" s="71">
        <f t="shared" si="69"/>
        <v>21</v>
      </c>
      <c r="L111" s="71">
        <v>6</v>
      </c>
      <c r="M111" s="71">
        <f t="shared" si="69"/>
        <v>0</v>
      </c>
      <c r="N111" s="71">
        <f t="shared" si="69"/>
        <v>0</v>
      </c>
      <c r="O111" s="71">
        <f t="shared" si="69"/>
        <v>0</v>
      </c>
      <c r="P111" s="71">
        <f t="shared" si="69"/>
        <v>16</v>
      </c>
      <c r="Q111" s="71">
        <f t="shared" si="69"/>
        <v>11</v>
      </c>
      <c r="R111" s="71">
        <f t="shared" si="69"/>
        <v>0</v>
      </c>
      <c r="S111" s="71">
        <f t="shared" si="69"/>
        <v>13</v>
      </c>
      <c r="T111" s="71">
        <f t="shared" si="69"/>
        <v>14</v>
      </c>
      <c r="U111" s="71">
        <f t="shared" si="69"/>
        <v>14</v>
      </c>
      <c r="V111" s="71">
        <f t="shared" si="69"/>
        <v>0</v>
      </c>
      <c r="W111" s="71">
        <f t="shared" si="69"/>
        <v>0</v>
      </c>
      <c r="X111" s="71">
        <f t="shared" si="69"/>
        <v>11</v>
      </c>
      <c r="Y111" s="71">
        <f t="shared" si="69"/>
        <v>0</v>
      </c>
      <c r="Z111" s="71"/>
      <c r="AA111" s="71">
        <f t="shared" si="69"/>
        <v>6</v>
      </c>
      <c r="AB111" s="71">
        <f t="shared" si="69"/>
        <v>10</v>
      </c>
      <c r="AC111" s="71">
        <f t="shared" si="69"/>
        <v>11</v>
      </c>
      <c r="AD111" s="71">
        <f t="shared" si="69"/>
        <v>0</v>
      </c>
      <c r="AE111" s="71">
        <f t="shared" si="69"/>
        <v>0</v>
      </c>
      <c r="AF111" s="71">
        <f t="shared" si="69"/>
        <v>14</v>
      </c>
      <c r="AG111" s="71">
        <f t="shared" si="69"/>
        <v>0</v>
      </c>
      <c r="AH111" s="71">
        <f t="shared" si="69"/>
        <v>10</v>
      </c>
      <c r="AI111" s="71">
        <f>SUM(AI106:AI110)</f>
        <v>0</v>
      </c>
      <c r="AJ111" s="71">
        <f>SUM(AJ106:AJ110)</f>
        <v>0</v>
      </c>
      <c r="AK111" s="71">
        <f t="shared" si="69"/>
        <v>8</v>
      </c>
      <c r="AL111" s="71">
        <f t="shared" si="69"/>
        <v>0</v>
      </c>
      <c r="AM111" s="71">
        <f t="shared" si="69"/>
        <v>0</v>
      </c>
      <c r="AN111" s="71">
        <f aca="true" t="shared" si="70" ref="AN111:BE111">SUM(AN106:AN110)</f>
        <v>0</v>
      </c>
      <c r="AO111" s="71">
        <f t="shared" si="69"/>
        <v>11</v>
      </c>
      <c r="AP111" s="71">
        <f t="shared" si="70"/>
        <v>0</v>
      </c>
      <c r="AQ111" s="71">
        <f t="shared" si="70"/>
        <v>0</v>
      </c>
      <c r="AR111" s="71">
        <v>13</v>
      </c>
      <c r="AS111" s="71">
        <f t="shared" si="70"/>
        <v>0</v>
      </c>
      <c r="AT111" s="71">
        <f t="shared" si="70"/>
        <v>11</v>
      </c>
      <c r="AU111" s="71">
        <f t="shared" si="70"/>
        <v>0</v>
      </c>
      <c r="AV111" s="71">
        <f t="shared" si="70"/>
        <v>11</v>
      </c>
      <c r="AW111" s="71">
        <f t="shared" si="70"/>
        <v>6</v>
      </c>
      <c r="AX111" s="71">
        <f t="shared" si="70"/>
        <v>0</v>
      </c>
      <c r="AY111" s="71">
        <f t="shared" si="70"/>
        <v>16</v>
      </c>
      <c r="AZ111" s="71">
        <f t="shared" si="70"/>
        <v>8</v>
      </c>
      <c r="BA111" s="71">
        <f t="shared" si="70"/>
        <v>5</v>
      </c>
      <c r="BB111" s="71">
        <f t="shared" si="70"/>
        <v>0</v>
      </c>
      <c r="BC111" s="71">
        <f t="shared" si="70"/>
        <v>0</v>
      </c>
      <c r="BD111" s="71">
        <f t="shared" si="70"/>
        <v>0</v>
      </c>
      <c r="BE111" s="72">
        <f t="shared" si="70"/>
        <v>0</v>
      </c>
    </row>
    <row r="112" spans="1:57" ht="15" customHeight="1" thickTop="1">
      <c r="A112" s="87">
        <v>19</v>
      </c>
      <c r="B112" s="84" t="s">
        <v>13</v>
      </c>
      <c r="C112" s="17" t="s">
        <v>15</v>
      </c>
      <c r="D112" s="8">
        <f t="shared" si="60"/>
        <v>0</v>
      </c>
      <c r="E112" s="18">
        <f aca="true" t="shared" si="71" ref="E112:E117">IF(D112&gt;0,(D112/D$117),"")</f>
      </c>
      <c r="F112" s="19">
        <f t="shared" si="38"/>
        <v>0</v>
      </c>
      <c r="G112" s="20">
        <f aca="true" t="shared" si="72" ref="G112:G117">IF($D$4&gt;0,(F112/F$117),"")</f>
        <v>0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5"/>
    </row>
    <row r="113" spans="1:57" ht="15" customHeight="1">
      <c r="A113" s="88"/>
      <c r="B113" s="85"/>
      <c r="C113" s="21" t="s">
        <v>16</v>
      </c>
      <c r="D113" s="22">
        <f t="shared" si="60"/>
        <v>0</v>
      </c>
      <c r="E113" s="23">
        <f t="shared" si="71"/>
      </c>
      <c r="F113" s="24">
        <f t="shared" si="38"/>
        <v>0</v>
      </c>
      <c r="G113" s="25">
        <f t="shared" si="72"/>
        <v>0</v>
      </c>
      <c r="BE113" s="70"/>
    </row>
    <row r="114" spans="1:57" ht="15" customHeight="1">
      <c r="A114" s="88"/>
      <c r="B114" s="85"/>
      <c r="C114" s="21" t="s">
        <v>17</v>
      </c>
      <c r="D114" s="22">
        <f t="shared" si="60"/>
        <v>462</v>
      </c>
      <c r="E114" s="23">
        <f t="shared" si="71"/>
        <v>0.9486652977412731</v>
      </c>
      <c r="F114" s="24">
        <f t="shared" si="38"/>
        <v>15.931034482758621</v>
      </c>
      <c r="G114" s="25">
        <f t="shared" si="72"/>
        <v>0.9486652977412732</v>
      </c>
      <c r="I114" s="69">
        <v>15</v>
      </c>
      <c r="J114" s="69">
        <v>10</v>
      </c>
      <c r="K114" s="69">
        <v>25</v>
      </c>
      <c r="L114" s="81"/>
      <c r="P114" s="69">
        <v>14</v>
      </c>
      <c r="Q114" s="69">
        <v>13</v>
      </c>
      <c r="S114" s="69">
        <v>15</v>
      </c>
      <c r="T114" s="69">
        <v>37</v>
      </c>
      <c r="U114" s="69">
        <v>33</v>
      </c>
      <c r="X114" s="69">
        <v>28</v>
      </c>
      <c r="AA114" s="69">
        <v>5</v>
      </c>
      <c r="AB114" s="69">
        <v>11</v>
      </c>
      <c r="AC114" s="69">
        <v>55</v>
      </c>
      <c r="AF114" s="69">
        <v>27</v>
      </c>
      <c r="AH114" s="69">
        <v>7</v>
      </c>
      <c r="AK114" s="69">
        <v>34</v>
      </c>
      <c r="AO114" s="69">
        <v>31</v>
      </c>
      <c r="AT114" s="69">
        <v>10</v>
      </c>
      <c r="AV114" s="69">
        <v>15</v>
      </c>
      <c r="AW114" s="69">
        <v>24</v>
      </c>
      <c r="AY114" s="69">
        <v>11</v>
      </c>
      <c r="AZ114" s="69">
        <v>14</v>
      </c>
      <c r="BA114" s="69">
        <v>28</v>
      </c>
      <c r="BE114" s="70"/>
    </row>
    <row r="115" spans="1:57" ht="15" customHeight="1">
      <c r="A115" s="88"/>
      <c r="B115" s="85"/>
      <c r="C115" s="21" t="s">
        <v>18</v>
      </c>
      <c r="D115" s="22">
        <f t="shared" si="60"/>
        <v>0</v>
      </c>
      <c r="E115" s="23">
        <f t="shared" si="71"/>
      </c>
      <c r="F115" s="24">
        <f t="shared" si="38"/>
        <v>0</v>
      </c>
      <c r="G115" s="25">
        <f t="shared" si="72"/>
        <v>0</v>
      </c>
      <c r="BE115" s="70"/>
    </row>
    <row r="116" spans="1:57" ht="15" customHeight="1" thickBot="1">
      <c r="A116" s="88"/>
      <c r="B116" s="85"/>
      <c r="C116" s="21" t="s">
        <v>19</v>
      </c>
      <c r="D116" s="27">
        <f t="shared" si="60"/>
        <v>0</v>
      </c>
      <c r="E116" s="28">
        <f t="shared" si="71"/>
      </c>
      <c r="F116" s="29">
        <f t="shared" si="38"/>
        <v>0</v>
      </c>
      <c r="G116" s="30">
        <f t="shared" si="72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8"/>
    </row>
    <row r="117" spans="1:57" ht="15" customHeight="1" thickBot="1" thickTop="1">
      <c r="A117" s="89"/>
      <c r="B117" s="86"/>
      <c r="C117" s="35" t="s">
        <v>20</v>
      </c>
      <c r="D117" s="31">
        <f t="shared" si="60"/>
        <v>487</v>
      </c>
      <c r="E117" s="32">
        <f t="shared" si="71"/>
        <v>1</v>
      </c>
      <c r="F117" s="33">
        <f t="shared" si="38"/>
        <v>16.79310344827586</v>
      </c>
      <c r="G117" s="34">
        <f t="shared" si="72"/>
        <v>1</v>
      </c>
      <c r="H117" s="71">
        <f aca="true" t="shared" si="73" ref="H117:AO117">SUM(H112:H116)</f>
        <v>0</v>
      </c>
      <c r="I117" s="71">
        <f t="shared" si="73"/>
        <v>15</v>
      </c>
      <c r="J117" s="71">
        <f t="shared" si="73"/>
        <v>10</v>
      </c>
      <c r="K117" s="71">
        <f t="shared" si="73"/>
        <v>25</v>
      </c>
      <c r="L117" s="71">
        <v>20</v>
      </c>
      <c r="M117" s="71">
        <f t="shared" si="73"/>
        <v>0</v>
      </c>
      <c r="N117" s="71">
        <f t="shared" si="73"/>
        <v>0</v>
      </c>
      <c r="O117" s="71">
        <f t="shared" si="73"/>
        <v>0</v>
      </c>
      <c r="P117" s="71">
        <f t="shared" si="73"/>
        <v>14</v>
      </c>
      <c r="Q117" s="71">
        <f t="shared" si="73"/>
        <v>13</v>
      </c>
      <c r="R117" s="71">
        <f t="shared" si="73"/>
        <v>0</v>
      </c>
      <c r="S117" s="71">
        <f t="shared" si="73"/>
        <v>15</v>
      </c>
      <c r="T117" s="71">
        <f t="shared" si="73"/>
        <v>37</v>
      </c>
      <c r="U117" s="71">
        <f t="shared" si="73"/>
        <v>33</v>
      </c>
      <c r="V117" s="71">
        <f t="shared" si="73"/>
        <v>0</v>
      </c>
      <c r="W117" s="71">
        <f t="shared" si="73"/>
        <v>0</v>
      </c>
      <c r="X117" s="71">
        <f t="shared" si="73"/>
        <v>28</v>
      </c>
      <c r="Y117" s="71">
        <f t="shared" si="73"/>
        <v>0</v>
      </c>
      <c r="Z117" s="71"/>
      <c r="AA117" s="71">
        <f t="shared" si="73"/>
        <v>5</v>
      </c>
      <c r="AB117" s="71">
        <f t="shared" si="73"/>
        <v>11</v>
      </c>
      <c r="AC117" s="71">
        <f t="shared" si="73"/>
        <v>55</v>
      </c>
      <c r="AD117" s="71">
        <f t="shared" si="73"/>
        <v>0</v>
      </c>
      <c r="AE117" s="71">
        <f t="shared" si="73"/>
        <v>0</v>
      </c>
      <c r="AF117" s="71">
        <f t="shared" si="73"/>
        <v>27</v>
      </c>
      <c r="AG117" s="71">
        <f t="shared" si="73"/>
        <v>0</v>
      </c>
      <c r="AH117" s="71">
        <f t="shared" si="73"/>
        <v>7</v>
      </c>
      <c r="AI117" s="71">
        <f>SUM(AI112:AI116)</f>
        <v>0</v>
      </c>
      <c r="AJ117" s="71">
        <f>SUM(AJ112:AJ116)</f>
        <v>0</v>
      </c>
      <c r="AK117" s="71">
        <f t="shared" si="73"/>
        <v>34</v>
      </c>
      <c r="AL117" s="71">
        <f t="shared" si="73"/>
        <v>0</v>
      </c>
      <c r="AM117" s="71">
        <f t="shared" si="73"/>
        <v>0</v>
      </c>
      <c r="AN117" s="71">
        <f aca="true" t="shared" si="74" ref="AN117:BE117">SUM(AN112:AN116)</f>
        <v>0</v>
      </c>
      <c r="AO117" s="71">
        <f t="shared" si="73"/>
        <v>31</v>
      </c>
      <c r="AP117" s="71">
        <f t="shared" si="74"/>
        <v>0</v>
      </c>
      <c r="AQ117" s="71">
        <f t="shared" si="74"/>
        <v>0</v>
      </c>
      <c r="AR117" s="71">
        <v>5</v>
      </c>
      <c r="AS117" s="71">
        <f t="shared" si="74"/>
        <v>0</v>
      </c>
      <c r="AT117" s="71">
        <f t="shared" si="74"/>
        <v>10</v>
      </c>
      <c r="AU117" s="71">
        <f t="shared" si="74"/>
        <v>0</v>
      </c>
      <c r="AV117" s="71">
        <f t="shared" si="74"/>
        <v>15</v>
      </c>
      <c r="AW117" s="71">
        <f t="shared" si="74"/>
        <v>24</v>
      </c>
      <c r="AX117" s="71">
        <f t="shared" si="74"/>
        <v>0</v>
      </c>
      <c r="AY117" s="71">
        <f t="shared" si="74"/>
        <v>11</v>
      </c>
      <c r="AZ117" s="71">
        <f t="shared" si="74"/>
        <v>14</v>
      </c>
      <c r="BA117" s="71">
        <f t="shared" si="74"/>
        <v>28</v>
      </c>
      <c r="BB117" s="71">
        <f t="shared" si="74"/>
        <v>0</v>
      </c>
      <c r="BC117" s="71">
        <f t="shared" si="74"/>
        <v>0</v>
      </c>
      <c r="BD117" s="71">
        <f t="shared" si="74"/>
        <v>0</v>
      </c>
      <c r="BE117" s="72">
        <f t="shared" si="74"/>
        <v>0</v>
      </c>
    </row>
    <row r="118" spans="1:57" ht="15" customHeight="1" thickTop="1">
      <c r="A118" s="87">
        <v>20</v>
      </c>
      <c r="B118" s="84" t="s">
        <v>14</v>
      </c>
      <c r="C118" s="17" t="s">
        <v>15</v>
      </c>
      <c r="D118" s="8">
        <f t="shared" si="60"/>
        <v>0</v>
      </c>
      <c r="E118" s="18">
        <f aca="true" t="shared" si="75" ref="E118:E123">IF(D118&gt;0,(D118/D$123),"")</f>
      </c>
      <c r="F118" s="19">
        <f t="shared" si="38"/>
        <v>0</v>
      </c>
      <c r="G118" s="20">
        <f aca="true" t="shared" si="76" ref="G118:G123">IF($D$4&gt;0,(F118/F$123),"")</f>
        <v>0</v>
      </c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5"/>
    </row>
    <row r="119" spans="1:57" ht="15" customHeight="1">
      <c r="A119" s="88"/>
      <c r="B119" s="85"/>
      <c r="C119" s="21" t="s">
        <v>16</v>
      </c>
      <c r="D119" s="22">
        <f t="shared" si="60"/>
        <v>0</v>
      </c>
      <c r="E119" s="23">
        <f t="shared" si="75"/>
      </c>
      <c r="F119" s="24">
        <f t="shared" si="38"/>
        <v>0</v>
      </c>
      <c r="G119" s="25">
        <f t="shared" si="76"/>
        <v>0</v>
      </c>
      <c r="BE119" s="70"/>
    </row>
    <row r="120" spans="1:57" ht="15" customHeight="1">
      <c r="A120" s="88"/>
      <c r="B120" s="85"/>
      <c r="C120" s="21" t="s">
        <v>17</v>
      </c>
      <c r="D120" s="22">
        <f t="shared" si="60"/>
        <v>397</v>
      </c>
      <c r="E120" s="23">
        <f t="shared" si="75"/>
        <v>0.40843621399176955</v>
      </c>
      <c r="F120" s="24">
        <f t="shared" si="38"/>
        <v>13.689655172413794</v>
      </c>
      <c r="G120" s="25">
        <f t="shared" si="76"/>
        <v>0.4084362139917696</v>
      </c>
      <c r="I120" s="69">
        <v>268</v>
      </c>
      <c r="L120" s="81"/>
      <c r="X120" s="69">
        <v>124</v>
      </c>
      <c r="AF120" s="69">
        <v>5</v>
      </c>
      <c r="BE120" s="70"/>
    </row>
    <row r="121" spans="1:57" ht="15" customHeight="1">
      <c r="A121" s="88"/>
      <c r="B121" s="85"/>
      <c r="C121" s="21" t="s">
        <v>18</v>
      </c>
      <c r="D121" s="22">
        <f t="shared" si="60"/>
        <v>0</v>
      </c>
      <c r="E121" s="23">
        <f t="shared" si="75"/>
      </c>
      <c r="F121" s="24">
        <f t="shared" si="38"/>
        <v>0</v>
      </c>
      <c r="G121" s="25">
        <f t="shared" si="76"/>
        <v>0</v>
      </c>
      <c r="BE121" s="70"/>
    </row>
    <row r="122" spans="1:57" ht="15" customHeight="1" thickBot="1">
      <c r="A122" s="88"/>
      <c r="B122" s="85"/>
      <c r="C122" s="21" t="s">
        <v>19</v>
      </c>
      <c r="D122" s="27">
        <f t="shared" si="60"/>
        <v>0</v>
      </c>
      <c r="E122" s="28">
        <f t="shared" si="75"/>
      </c>
      <c r="F122" s="29">
        <f t="shared" si="38"/>
        <v>0</v>
      </c>
      <c r="G122" s="30">
        <f t="shared" si="76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8"/>
    </row>
    <row r="123" spans="1:57" ht="15" customHeight="1" thickBot="1" thickTop="1">
      <c r="A123" s="89"/>
      <c r="B123" s="86"/>
      <c r="C123" s="35" t="s">
        <v>20</v>
      </c>
      <c r="D123" s="31">
        <f t="shared" si="60"/>
        <v>972</v>
      </c>
      <c r="E123" s="32">
        <f t="shared" si="75"/>
        <v>1</v>
      </c>
      <c r="F123" s="33">
        <f t="shared" si="38"/>
        <v>33.51724137931034</v>
      </c>
      <c r="G123" s="34">
        <f t="shared" si="76"/>
        <v>1</v>
      </c>
      <c r="H123" s="71">
        <f aca="true" t="shared" si="77" ref="H123:AM123">SUM(H118:H122)</f>
        <v>0</v>
      </c>
      <c r="I123" s="71">
        <f t="shared" si="77"/>
        <v>268</v>
      </c>
      <c r="J123" s="71">
        <v>70</v>
      </c>
      <c r="K123" s="71">
        <f t="shared" si="77"/>
        <v>0</v>
      </c>
      <c r="L123" s="71">
        <v>7</v>
      </c>
      <c r="M123" s="71">
        <f t="shared" si="77"/>
        <v>0</v>
      </c>
      <c r="N123" s="71">
        <f t="shared" si="77"/>
        <v>0</v>
      </c>
      <c r="O123" s="71">
        <f t="shared" si="77"/>
        <v>0</v>
      </c>
      <c r="P123" s="71">
        <v>19</v>
      </c>
      <c r="Q123" s="71">
        <f t="shared" si="77"/>
        <v>0</v>
      </c>
      <c r="R123" s="71">
        <f t="shared" si="77"/>
        <v>0</v>
      </c>
      <c r="S123" s="71">
        <f t="shared" si="77"/>
        <v>0</v>
      </c>
      <c r="T123" s="71">
        <f t="shared" si="77"/>
        <v>0</v>
      </c>
      <c r="U123" s="71">
        <v>50</v>
      </c>
      <c r="V123" s="71">
        <f t="shared" si="77"/>
        <v>0</v>
      </c>
      <c r="W123" s="71">
        <f t="shared" si="77"/>
        <v>0</v>
      </c>
      <c r="X123" s="71">
        <f t="shared" si="77"/>
        <v>124</v>
      </c>
      <c r="Y123" s="71">
        <f t="shared" si="77"/>
        <v>0</v>
      </c>
      <c r="Z123" s="71"/>
      <c r="AA123" s="71">
        <f t="shared" si="77"/>
        <v>0</v>
      </c>
      <c r="AB123" s="71">
        <f t="shared" si="77"/>
        <v>0</v>
      </c>
      <c r="AC123" s="71">
        <f t="shared" si="77"/>
        <v>0</v>
      </c>
      <c r="AD123" s="71">
        <f t="shared" si="77"/>
        <v>0</v>
      </c>
      <c r="AE123" s="71">
        <f t="shared" si="77"/>
        <v>0</v>
      </c>
      <c r="AF123" s="71">
        <f t="shared" si="77"/>
        <v>5</v>
      </c>
      <c r="AG123" s="71">
        <f t="shared" si="77"/>
        <v>0</v>
      </c>
      <c r="AH123" s="71">
        <v>61</v>
      </c>
      <c r="AI123" s="71">
        <f>SUM(AI118:AI122)</f>
        <v>0</v>
      </c>
      <c r="AJ123" s="71">
        <f>SUM(AJ118:AJ122)</f>
        <v>0</v>
      </c>
      <c r="AK123" s="71">
        <v>32</v>
      </c>
      <c r="AL123" s="71">
        <f t="shared" si="77"/>
        <v>0</v>
      </c>
      <c r="AM123" s="71">
        <f t="shared" si="77"/>
        <v>0</v>
      </c>
      <c r="AN123" s="71">
        <f aca="true" t="shared" si="78" ref="AN123:BE123">SUM(AN118:AN122)</f>
        <v>0</v>
      </c>
      <c r="AO123" s="71">
        <v>45</v>
      </c>
      <c r="AP123" s="71">
        <f t="shared" si="78"/>
        <v>0</v>
      </c>
      <c r="AQ123" s="71">
        <f t="shared" si="78"/>
        <v>0</v>
      </c>
      <c r="AR123" s="71">
        <v>6</v>
      </c>
      <c r="AS123" s="71">
        <f t="shared" si="78"/>
        <v>0</v>
      </c>
      <c r="AT123" s="71">
        <f t="shared" si="78"/>
        <v>0</v>
      </c>
      <c r="AU123" s="71">
        <f t="shared" si="78"/>
        <v>0</v>
      </c>
      <c r="AV123" s="71">
        <v>18</v>
      </c>
      <c r="AW123" s="71">
        <v>133</v>
      </c>
      <c r="AX123" s="71">
        <f t="shared" si="78"/>
        <v>0</v>
      </c>
      <c r="AY123" s="71">
        <v>17</v>
      </c>
      <c r="AZ123" s="71">
        <v>73</v>
      </c>
      <c r="BA123" s="71">
        <v>44</v>
      </c>
      <c r="BB123" s="71">
        <f t="shared" si="78"/>
        <v>0</v>
      </c>
      <c r="BC123" s="71">
        <f t="shared" si="78"/>
        <v>0</v>
      </c>
      <c r="BD123" s="71">
        <f t="shared" si="78"/>
        <v>0</v>
      </c>
      <c r="BE123" s="72">
        <f t="shared" si="78"/>
        <v>0</v>
      </c>
    </row>
    <row r="124" spans="1:57" ht="15" customHeight="1" thickTop="1">
      <c r="A124" s="87">
        <v>21</v>
      </c>
      <c r="B124" s="84" t="s">
        <v>97</v>
      </c>
      <c r="C124" s="17" t="s">
        <v>15</v>
      </c>
      <c r="D124" s="8">
        <f t="shared" si="60"/>
        <v>0</v>
      </c>
      <c r="E124" s="18">
        <f aca="true" t="shared" si="79" ref="E124:E129">IF(D124&gt;0,(D124/D$129),"")</f>
      </c>
      <c r="F124" s="19">
        <f t="shared" si="38"/>
        <v>0</v>
      </c>
      <c r="G124" s="20">
        <f aca="true" t="shared" si="80" ref="G124:G141">IF($D$4&gt;0,(F124/F$129),"")</f>
        <v>0</v>
      </c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5"/>
    </row>
    <row r="125" spans="1:57" ht="15" customHeight="1">
      <c r="A125" s="88"/>
      <c r="B125" s="85"/>
      <c r="C125" s="21" t="s">
        <v>16</v>
      </c>
      <c r="D125" s="22">
        <f t="shared" si="60"/>
        <v>0</v>
      </c>
      <c r="E125" s="23">
        <f t="shared" si="79"/>
      </c>
      <c r="F125" s="24">
        <f t="shared" si="38"/>
        <v>0</v>
      </c>
      <c r="G125" s="25">
        <f t="shared" si="80"/>
        <v>0</v>
      </c>
      <c r="BE125" s="70"/>
    </row>
    <row r="126" spans="1:57" ht="15" customHeight="1">
      <c r="A126" s="88"/>
      <c r="B126" s="85"/>
      <c r="C126" s="21" t="s">
        <v>17</v>
      </c>
      <c r="D126" s="22">
        <f t="shared" si="60"/>
        <v>0</v>
      </c>
      <c r="E126" s="23">
        <f t="shared" si="79"/>
      </c>
      <c r="F126" s="24">
        <f t="shared" si="38"/>
        <v>0</v>
      </c>
      <c r="G126" s="25">
        <f t="shared" si="80"/>
        <v>0</v>
      </c>
      <c r="BE126" s="70"/>
    </row>
    <row r="127" spans="1:57" ht="15" customHeight="1">
      <c r="A127" s="88"/>
      <c r="B127" s="85"/>
      <c r="C127" s="21" t="s">
        <v>18</v>
      </c>
      <c r="D127" s="22">
        <f t="shared" si="60"/>
        <v>0</v>
      </c>
      <c r="E127" s="23">
        <f t="shared" si="79"/>
      </c>
      <c r="F127" s="24">
        <f t="shared" si="38"/>
        <v>0</v>
      </c>
      <c r="G127" s="25">
        <f t="shared" si="80"/>
        <v>0</v>
      </c>
      <c r="BE127" s="70"/>
    </row>
    <row r="128" spans="1:57" ht="15" customHeight="1" thickBot="1">
      <c r="A128" s="88"/>
      <c r="B128" s="85"/>
      <c r="C128" s="21" t="s">
        <v>19</v>
      </c>
      <c r="D128" s="27">
        <f aca="true" t="shared" si="81" ref="D128:D159">SUM(H128:BE128)</f>
        <v>0</v>
      </c>
      <c r="E128" s="28">
        <f t="shared" si="79"/>
      </c>
      <c r="F128" s="29">
        <f aca="true" t="shared" si="82" ref="F128:F144">IF($D$4&gt;0,(D128/$D$4),"")</f>
        <v>0</v>
      </c>
      <c r="G128" s="30">
        <f t="shared" si="80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8"/>
    </row>
    <row r="129" spans="1:57" ht="15" customHeight="1" thickBot="1" thickTop="1">
      <c r="A129" s="88"/>
      <c r="B129" s="85"/>
      <c r="C129" s="26" t="s">
        <v>20</v>
      </c>
      <c r="D129" s="31">
        <f t="shared" si="81"/>
        <v>161</v>
      </c>
      <c r="E129" s="32">
        <f t="shared" si="79"/>
        <v>1</v>
      </c>
      <c r="F129" s="33">
        <f t="shared" si="82"/>
        <v>5.551724137931035</v>
      </c>
      <c r="G129" s="34">
        <f t="shared" si="80"/>
        <v>1</v>
      </c>
      <c r="H129" s="71">
        <f aca="true" t="shared" si="83" ref="H129:AO129">SUM(H124:H128)</f>
        <v>0</v>
      </c>
      <c r="I129" s="71">
        <f t="shared" si="83"/>
        <v>0</v>
      </c>
      <c r="J129" s="71">
        <v>70</v>
      </c>
      <c r="K129" s="71">
        <f t="shared" si="83"/>
        <v>0</v>
      </c>
      <c r="L129" s="71">
        <f t="shared" si="83"/>
        <v>0</v>
      </c>
      <c r="M129" s="71">
        <f t="shared" si="83"/>
        <v>0</v>
      </c>
      <c r="N129" s="71">
        <f t="shared" si="83"/>
        <v>0</v>
      </c>
      <c r="O129" s="71">
        <f t="shared" si="83"/>
        <v>0</v>
      </c>
      <c r="P129" s="71">
        <f t="shared" si="83"/>
        <v>0</v>
      </c>
      <c r="Q129" s="71">
        <v>18</v>
      </c>
      <c r="R129" s="71">
        <f t="shared" si="83"/>
        <v>0</v>
      </c>
      <c r="S129" s="71">
        <f t="shared" si="83"/>
        <v>0</v>
      </c>
      <c r="T129" s="71">
        <f t="shared" si="83"/>
        <v>0</v>
      </c>
      <c r="U129" s="71">
        <f t="shared" si="83"/>
        <v>0</v>
      </c>
      <c r="V129" s="71">
        <f t="shared" si="83"/>
        <v>0</v>
      </c>
      <c r="W129" s="71">
        <f t="shared" si="83"/>
        <v>0</v>
      </c>
      <c r="X129" s="71">
        <f t="shared" si="83"/>
        <v>0</v>
      </c>
      <c r="Y129" s="71">
        <f t="shared" si="83"/>
        <v>0</v>
      </c>
      <c r="Z129" s="71"/>
      <c r="AA129" s="71">
        <f t="shared" si="83"/>
        <v>0</v>
      </c>
      <c r="AB129" s="71">
        <f t="shared" si="83"/>
        <v>0</v>
      </c>
      <c r="AC129" s="71">
        <f t="shared" si="83"/>
        <v>0</v>
      </c>
      <c r="AD129" s="71">
        <f t="shared" si="83"/>
        <v>0</v>
      </c>
      <c r="AE129" s="71">
        <f t="shared" si="83"/>
        <v>0</v>
      </c>
      <c r="AF129" s="71">
        <f t="shared" si="83"/>
        <v>0</v>
      </c>
      <c r="AG129" s="71">
        <f t="shared" si="83"/>
        <v>0</v>
      </c>
      <c r="AH129" s="71">
        <f t="shared" si="83"/>
        <v>0</v>
      </c>
      <c r="AI129" s="71">
        <f>SUM(AI124:AI128)</f>
        <v>0</v>
      </c>
      <c r="AJ129" s="71">
        <f>SUM(AJ124:AJ128)</f>
        <v>0</v>
      </c>
      <c r="AK129" s="71">
        <f t="shared" si="83"/>
        <v>0</v>
      </c>
      <c r="AL129" s="71">
        <f t="shared" si="83"/>
        <v>0</v>
      </c>
      <c r="AM129" s="71">
        <f t="shared" si="83"/>
        <v>0</v>
      </c>
      <c r="AN129" s="71">
        <f aca="true" t="shared" si="84" ref="AN129:BE129">SUM(AN124:AN128)</f>
        <v>0</v>
      </c>
      <c r="AO129" s="71">
        <f t="shared" si="83"/>
        <v>0</v>
      </c>
      <c r="AP129" s="71">
        <f t="shared" si="84"/>
        <v>0</v>
      </c>
      <c r="AQ129" s="71">
        <f t="shared" si="84"/>
        <v>0</v>
      </c>
      <c r="AR129" s="71">
        <f t="shared" si="84"/>
        <v>0</v>
      </c>
      <c r="AS129" s="71">
        <f t="shared" si="84"/>
        <v>0</v>
      </c>
      <c r="AT129" s="71">
        <f t="shared" si="84"/>
        <v>0</v>
      </c>
      <c r="AU129" s="71">
        <f t="shared" si="84"/>
        <v>0</v>
      </c>
      <c r="AV129" s="71">
        <f t="shared" si="84"/>
        <v>0</v>
      </c>
      <c r="AW129" s="71">
        <f t="shared" si="84"/>
        <v>0</v>
      </c>
      <c r="AX129" s="71">
        <f t="shared" si="84"/>
        <v>0</v>
      </c>
      <c r="AY129" s="71">
        <f t="shared" si="84"/>
        <v>0</v>
      </c>
      <c r="AZ129" s="71">
        <v>73</v>
      </c>
      <c r="BA129" s="71">
        <f t="shared" si="84"/>
        <v>0</v>
      </c>
      <c r="BB129" s="71">
        <f t="shared" si="84"/>
        <v>0</v>
      </c>
      <c r="BC129" s="71">
        <f t="shared" si="84"/>
        <v>0</v>
      </c>
      <c r="BD129" s="71">
        <f t="shared" si="84"/>
        <v>0</v>
      </c>
      <c r="BE129" s="72">
        <f t="shared" si="84"/>
        <v>0</v>
      </c>
    </row>
    <row r="130" spans="1:57" ht="15" customHeight="1" thickTop="1">
      <c r="A130" s="87">
        <v>22</v>
      </c>
      <c r="B130" s="84" t="s">
        <v>96</v>
      </c>
      <c r="C130" s="17" t="s">
        <v>15</v>
      </c>
      <c r="D130" s="8">
        <f t="shared" si="81"/>
        <v>415</v>
      </c>
      <c r="E130" s="18">
        <f aca="true" t="shared" si="85" ref="E130:E135">IF(D130&gt;0,(D130/D$135),"")</f>
        <v>0.0048709491895444785</v>
      </c>
      <c r="F130" s="19">
        <f t="shared" si="82"/>
        <v>14.310344827586206</v>
      </c>
      <c r="G130" s="20">
        <f t="shared" si="80"/>
        <v>2.5776397515527947</v>
      </c>
      <c r="H130" s="64"/>
      <c r="I130" s="64">
        <v>7</v>
      </c>
      <c r="J130" s="64">
        <v>5</v>
      </c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>
        <v>400</v>
      </c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>
        <v>3</v>
      </c>
      <c r="BA130" s="64"/>
      <c r="BB130" s="64"/>
      <c r="BC130" s="64"/>
      <c r="BD130" s="64"/>
      <c r="BE130" s="65"/>
    </row>
    <row r="131" spans="1:57" ht="15" customHeight="1">
      <c r="A131" s="88"/>
      <c r="B131" s="85"/>
      <c r="C131" s="21" t="s">
        <v>16</v>
      </c>
      <c r="D131" s="22">
        <f t="shared" si="81"/>
        <v>0</v>
      </c>
      <c r="E131" s="23">
        <f t="shared" si="85"/>
      </c>
      <c r="F131" s="24">
        <f t="shared" si="82"/>
        <v>0</v>
      </c>
      <c r="G131" s="25">
        <f t="shared" si="80"/>
        <v>0</v>
      </c>
      <c r="BE131" s="70"/>
    </row>
    <row r="132" spans="1:57" ht="15" customHeight="1">
      <c r="A132" s="88"/>
      <c r="B132" s="85"/>
      <c r="C132" s="21" t="s">
        <v>17</v>
      </c>
      <c r="D132" s="22">
        <f t="shared" si="81"/>
        <v>75721</v>
      </c>
      <c r="E132" s="23">
        <f t="shared" si="85"/>
        <v>0.8887545628469817</v>
      </c>
      <c r="F132" s="24">
        <f t="shared" si="82"/>
        <v>2611.0689655172414</v>
      </c>
      <c r="G132" s="25">
        <f t="shared" si="80"/>
        <v>470.31677018633536</v>
      </c>
      <c r="I132" s="69">
        <v>2000</v>
      </c>
      <c r="J132" s="69">
        <v>8000</v>
      </c>
      <c r="K132" s="69">
        <v>1431</v>
      </c>
      <c r="P132" s="69">
        <v>780</v>
      </c>
      <c r="S132" s="69">
        <v>365</v>
      </c>
      <c r="U132" s="69">
        <v>41000</v>
      </c>
      <c r="X132" s="69">
        <v>2050</v>
      </c>
      <c r="AA132" s="69">
        <v>200</v>
      </c>
      <c r="AF132" s="69">
        <v>280</v>
      </c>
      <c r="AH132" s="69">
        <v>600</v>
      </c>
      <c r="AR132" s="69">
        <v>615</v>
      </c>
      <c r="AS132" s="69">
        <v>1500</v>
      </c>
      <c r="AX132" s="69">
        <v>600</v>
      </c>
      <c r="AY132" s="69">
        <v>300</v>
      </c>
      <c r="AZ132" s="69">
        <v>16000</v>
      </c>
      <c r="BE132" s="70"/>
    </row>
    <row r="133" spans="1:57" ht="15" customHeight="1">
      <c r="A133" s="88"/>
      <c r="B133" s="85"/>
      <c r="C133" s="21" t="s">
        <v>18</v>
      </c>
      <c r="D133" s="22">
        <f t="shared" si="81"/>
        <v>2</v>
      </c>
      <c r="E133" s="23">
        <f t="shared" si="85"/>
        <v>2.347445392551556E-05</v>
      </c>
      <c r="F133" s="24">
        <f t="shared" si="82"/>
        <v>0.06896551724137931</v>
      </c>
      <c r="G133" s="25">
        <f t="shared" si="80"/>
        <v>0.012422360248447204</v>
      </c>
      <c r="J133" s="69">
        <v>2</v>
      </c>
      <c r="BE133" s="70"/>
    </row>
    <row r="134" spans="1:57" ht="15" customHeight="1" thickBot="1">
      <c r="A134" s="88"/>
      <c r="B134" s="85"/>
      <c r="C134" s="21" t="s">
        <v>19</v>
      </c>
      <c r="D134" s="27">
        <f t="shared" si="81"/>
        <v>505</v>
      </c>
      <c r="E134" s="28">
        <f t="shared" si="85"/>
        <v>0.005927299616192678</v>
      </c>
      <c r="F134" s="29">
        <f aca="true" t="shared" si="86" ref="F134:F139">IF($D$4&gt;0,(D134/$D$4),"")</f>
        <v>17.413793103448278</v>
      </c>
      <c r="G134" s="30">
        <f t="shared" si="80"/>
        <v>3.1366459627329193</v>
      </c>
      <c r="H134" s="67"/>
      <c r="I134" s="67">
        <v>4</v>
      </c>
      <c r="J134" s="67"/>
      <c r="K134" s="67"/>
      <c r="L134" s="67"/>
      <c r="M134" s="67"/>
      <c r="N134" s="67"/>
      <c r="O134" s="67"/>
      <c r="P134" s="67">
        <v>1</v>
      </c>
      <c r="Q134" s="67"/>
      <c r="R134" s="67"/>
      <c r="S134" s="67"/>
      <c r="T134" s="67"/>
      <c r="U134" s="67">
        <v>500</v>
      </c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8"/>
    </row>
    <row r="135" spans="1:57" ht="15" customHeight="1" thickBot="1" thickTop="1">
      <c r="A135" s="88"/>
      <c r="B135" s="85"/>
      <c r="C135" s="26" t="s">
        <v>20</v>
      </c>
      <c r="D135" s="31">
        <f t="shared" si="81"/>
        <v>85199</v>
      </c>
      <c r="E135" s="32">
        <f t="shared" si="85"/>
        <v>1</v>
      </c>
      <c r="F135" s="33">
        <f t="shared" si="86"/>
        <v>2937.896551724138</v>
      </c>
      <c r="G135" s="34">
        <f t="shared" si="80"/>
        <v>529.1863354037267</v>
      </c>
      <c r="H135" s="71">
        <f aca="true" t="shared" si="87" ref="H135:AO135">SUM(H130:H134)</f>
        <v>0</v>
      </c>
      <c r="I135" s="71">
        <f t="shared" si="87"/>
        <v>2011</v>
      </c>
      <c r="J135" s="71">
        <f t="shared" si="87"/>
        <v>8007</v>
      </c>
      <c r="K135" s="71">
        <f t="shared" si="87"/>
        <v>1431</v>
      </c>
      <c r="L135" s="71">
        <f t="shared" si="87"/>
        <v>0</v>
      </c>
      <c r="M135" s="71">
        <f t="shared" si="87"/>
        <v>0</v>
      </c>
      <c r="N135" s="71">
        <f t="shared" si="87"/>
        <v>0</v>
      </c>
      <c r="O135" s="71">
        <f t="shared" si="87"/>
        <v>0</v>
      </c>
      <c r="P135" s="71">
        <f t="shared" si="87"/>
        <v>781</v>
      </c>
      <c r="Q135" s="71">
        <v>556</v>
      </c>
      <c r="R135" s="71">
        <f t="shared" si="87"/>
        <v>0</v>
      </c>
      <c r="S135" s="71">
        <f t="shared" si="87"/>
        <v>365</v>
      </c>
      <c r="T135" s="71">
        <f t="shared" si="87"/>
        <v>0</v>
      </c>
      <c r="U135" s="71">
        <f t="shared" si="87"/>
        <v>41900</v>
      </c>
      <c r="V135" s="71">
        <f t="shared" si="87"/>
        <v>0</v>
      </c>
      <c r="W135" s="71">
        <f t="shared" si="87"/>
        <v>0</v>
      </c>
      <c r="X135" s="71">
        <f t="shared" si="87"/>
        <v>2050</v>
      </c>
      <c r="Y135" s="71">
        <f t="shared" si="87"/>
        <v>0</v>
      </c>
      <c r="Z135" s="71"/>
      <c r="AA135" s="71">
        <f t="shared" si="87"/>
        <v>200</v>
      </c>
      <c r="AB135" s="71">
        <f t="shared" si="87"/>
        <v>0</v>
      </c>
      <c r="AC135" s="71">
        <f t="shared" si="87"/>
        <v>0</v>
      </c>
      <c r="AD135" s="71">
        <f t="shared" si="87"/>
        <v>0</v>
      </c>
      <c r="AE135" s="71">
        <f t="shared" si="87"/>
        <v>0</v>
      </c>
      <c r="AF135" s="71">
        <f t="shared" si="87"/>
        <v>280</v>
      </c>
      <c r="AG135" s="71">
        <f t="shared" si="87"/>
        <v>0</v>
      </c>
      <c r="AH135" s="71">
        <f t="shared" si="87"/>
        <v>600</v>
      </c>
      <c r="AI135" s="71">
        <f>SUM(AI130:AI134)</f>
        <v>0</v>
      </c>
      <c r="AJ135" s="71">
        <f>SUM(AJ130:AJ134)</f>
        <v>0</v>
      </c>
      <c r="AK135" s="71">
        <v>8000</v>
      </c>
      <c r="AL135" s="71">
        <f t="shared" si="87"/>
        <v>0</v>
      </c>
      <c r="AM135" s="71">
        <f t="shared" si="87"/>
        <v>0</v>
      </c>
      <c r="AN135" s="71">
        <f aca="true" t="shared" si="88" ref="AN135:BE135">SUM(AN130:AN134)</f>
        <v>0</v>
      </c>
      <c r="AO135" s="71">
        <f t="shared" si="87"/>
        <v>0</v>
      </c>
      <c r="AP135" s="71">
        <f t="shared" si="88"/>
        <v>0</v>
      </c>
      <c r="AQ135" s="71">
        <f t="shared" si="88"/>
        <v>0</v>
      </c>
      <c r="AR135" s="71">
        <f t="shared" si="88"/>
        <v>615</v>
      </c>
      <c r="AS135" s="71">
        <f t="shared" si="88"/>
        <v>1500</v>
      </c>
      <c r="AT135" s="71">
        <f t="shared" si="88"/>
        <v>0</v>
      </c>
      <c r="AU135" s="71">
        <f t="shared" si="88"/>
        <v>0</v>
      </c>
      <c r="AV135" s="71">
        <f t="shared" si="88"/>
        <v>0</v>
      </c>
      <c r="AW135" s="71">
        <f t="shared" si="88"/>
        <v>0</v>
      </c>
      <c r="AX135" s="71">
        <f t="shared" si="88"/>
        <v>600</v>
      </c>
      <c r="AY135" s="71">
        <f t="shared" si="88"/>
        <v>300</v>
      </c>
      <c r="AZ135" s="71">
        <f t="shared" si="88"/>
        <v>16003</v>
      </c>
      <c r="BA135" s="71">
        <f t="shared" si="88"/>
        <v>0</v>
      </c>
      <c r="BB135" s="71">
        <f t="shared" si="88"/>
        <v>0</v>
      </c>
      <c r="BC135" s="71">
        <f t="shared" si="88"/>
        <v>0</v>
      </c>
      <c r="BD135" s="71">
        <f t="shared" si="88"/>
        <v>0</v>
      </c>
      <c r="BE135" s="72">
        <f t="shared" si="88"/>
        <v>0</v>
      </c>
    </row>
    <row r="136" spans="1:57" ht="15" customHeight="1" thickTop="1">
      <c r="A136" s="87">
        <v>23</v>
      </c>
      <c r="B136" s="84" t="s">
        <v>99</v>
      </c>
      <c r="C136" s="17" t="s">
        <v>15</v>
      </c>
      <c r="D136" s="8">
        <f t="shared" si="81"/>
        <v>170</v>
      </c>
      <c r="E136" s="18">
        <f aca="true" t="shared" si="89" ref="E136:E141">IF(D136&gt;0,(D136/D$141),"")</f>
        <v>0.0015873608724882348</v>
      </c>
      <c r="F136" s="19">
        <f t="shared" si="86"/>
        <v>5.862068965517241</v>
      </c>
      <c r="G136" s="20">
        <f t="shared" si="80"/>
        <v>1.0559006211180124</v>
      </c>
      <c r="H136" s="64"/>
      <c r="I136" s="64"/>
      <c r="J136" s="64">
        <v>120</v>
      </c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>
        <v>20</v>
      </c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>
        <v>30</v>
      </c>
      <c r="BA136" s="64"/>
      <c r="BB136" s="64"/>
      <c r="BC136" s="64"/>
      <c r="BD136" s="64"/>
      <c r="BE136" s="65"/>
    </row>
    <row r="137" spans="1:57" ht="15" customHeight="1">
      <c r="A137" s="88"/>
      <c r="B137" s="85"/>
      <c r="C137" s="21" t="s">
        <v>16</v>
      </c>
      <c r="D137" s="22">
        <f t="shared" si="81"/>
        <v>0</v>
      </c>
      <c r="E137" s="23">
        <f t="shared" si="89"/>
      </c>
      <c r="F137" s="24">
        <f t="shared" si="86"/>
        <v>0</v>
      </c>
      <c r="G137" s="25">
        <f t="shared" si="80"/>
        <v>0</v>
      </c>
      <c r="BE137" s="70"/>
    </row>
    <row r="138" spans="1:57" ht="15" customHeight="1">
      <c r="A138" s="88"/>
      <c r="B138" s="85"/>
      <c r="C138" s="21" t="s">
        <v>17</v>
      </c>
      <c r="D138" s="22">
        <f t="shared" si="81"/>
        <v>48328</v>
      </c>
      <c r="E138" s="23">
        <f t="shared" si="89"/>
        <v>0.4512586837977142</v>
      </c>
      <c r="F138" s="24">
        <f t="shared" si="86"/>
        <v>1666.4827586206898</v>
      </c>
      <c r="G138" s="25">
        <f t="shared" si="80"/>
        <v>300.17391304347825</v>
      </c>
      <c r="H138" s="69">
        <v>8493</v>
      </c>
      <c r="I138" s="69">
        <v>2500</v>
      </c>
      <c r="J138" s="69">
        <v>10000</v>
      </c>
      <c r="K138" s="69">
        <v>1980</v>
      </c>
      <c r="P138" s="69">
        <v>740</v>
      </c>
      <c r="W138" s="69">
        <v>60</v>
      </c>
      <c r="X138" s="69">
        <v>1860</v>
      </c>
      <c r="AA138" s="69">
        <v>180</v>
      </c>
      <c r="AF138" s="69">
        <v>286</v>
      </c>
      <c r="AH138" s="69">
        <v>600</v>
      </c>
      <c r="AO138" s="69">
        <v>2000</v>
      </c>
      <c r="AR138" s="69">
        <v>729</v>
      </c>
      <c r="AS138" s="69">
        <v>1800</v>
      </c>
      <c r="AX138" s="69">
        <v>600</v>
      </c>
      <c r="AY138" s="69">
        <v>500</v>
      </c>
      <c r="AZ138" s="69">
        <v>16000</v>
      </c>
      <c r="BE138" s="70"/>
    </row>
    <row r="139" spans="1:57" ht="15" customHeight="1">
      <c r="A139" s="88"/>
      <c r="B139" s="85"/>
      <c r="C139" s="21" t="s">
        <v>18</v>
      </c>
      <c r="D139" s="22">
        <f t="shared" si="81"/>
        <v>3</v>
      </c>
      <c r="E139" s="23">
        <f t="shared" si="89"/>
        <v>2.801225069096885E-05</v>
      </c>
      <c r="F139" s="24">
        <f t="shared" si="86"/>
        <v>0.10344827586206896</v>
      </c>
      <c r="G139" s="25">
        <f t="shared" si="80"/>
        <v>0.018633540372670808</v>
      </c>
      <c r="J139" s="69">
        <v>3</v>
      </c>
      <c r="BE139" s="70"/>
    </row>
    <row r="140" spans="1:57" ht="15" customHeight="1" thickBot="1">
      <c r="A140" s="88"/>
      <c r="B140" s="85"/>
      <c r="C140" s="21" t="s">
        <v>19</v>
      </c>
      <c r="D140" s="27">
        <f t="shared" si="81"/>
        <v>16</v>
      </c>
      <c r="E140" s="28">
        <f t="shared" si="89"/>
        <v>0.00014939867035183388</v>
      </c>
      <c r="F140" s="29">
        <f>IF($D$4&gt;0,(D140/$D$4),"")</f>
        <v>0.5517241379310345</v>
      </c>
      <c r="G140" s="30">
        <f t="shared" si="80"/>
        <v>0.09937888198757763</v>
      </c>
      <c r="H140" s="67"/>
      <c r="I140" s="67"/>
      <c r="J140" s="67"/>
      <c r="K140" s="67"/>
      <c r="L140" s="67"/>
      <c r="M140" s="67"/>
      <c r="N140" s="67"/>
      <c r="O140" s="67"/>
      <c r="P140" s="67">
        <v>1</v>
      </c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>
        <v>15</v>
      </c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8"/>
    </row>
    <row r="141" spans="1:57" ht="15" customHeight="1" thickBot="1" thickTop="1">
      <c r="A141" s="88"/>
      <c r="B141" s="85"/>
      <c r="C141" s="26" t="s">
        <v>20</v>
      </c>
      <c r="D141" s="31">
        <f t="shared" si="81"/>
        <v>107096</v>
      </c>
      <c r="E141" s="32">
        <f t="shared" si="89"/>
        <v>1</v>
      </c>
      <c r="F141" s="33">
        <f>IF($D$4&gt;0,(D141/$D$4),"")</f>
        <v>3692.9655172413795</v>
      </c>
      <c r="G141" s="34">
        <f t="shared" si="80"/>
        <v>665.1925465838509</v>
      </c>
      <c r="H141" s="71">
        <f aca="true" t="shared" si="90" ref="H141:AO141">SUM(H136:H140)</f>
        <v>8493</v>
      </c>
      <c r="I141" s="71">
        <f t="shared" si="90"/>
        <v>2500</v>
      </c>
      <c r="J141" s="71">
        <f t="shared" si="90"/>
        <v>10123</v>
      </c>
      <c r="K141" s="71">
        <f t="shared" si="90"/>
        <v>1980</v>
      </c>
      <c r="L141" s="71">
        <f t="shared" si="90"/>
        <v>0</v>
      </c>
      <c r="M141" s="71">
        <f t="shared" si="90"/>
        <v>0</v>
      </c>
      <c r="N141" s="71">
        <f t="shared" si="90"/>
        <v>0</v>
      </c>
      <c r="O141" s="71">
        <f t="shared" si="90"/>
        <v>0</v>
      </c>
      <c r="P141" s="71">
        <f t="shared" si="90"/>
        <v>741</v>
      </c>
      <c r="Q141" s="71">
        <v>579</v>
      </c>
      <c r="R141" s="71">
        <f t="shared" si="90"/>
        <v>0</v>
      </c>
      <c r="S141" s="71">
        <f t="shared" si="90"/>
        <v>0</v>
      </c>
      <c r="T141" s="71">
        <f t="shared" si="90"/>
        <v>0</v>
      </c>
      <c r="U141" s="71">
        <v>50000</v>
      </c>
      <c r="V141" s="71">
        <f t="shared" si="90"/>
        <v>0</v>
      </c>
      <c r="W141" s="71">
        <f t="shared" si="90"/>
        <v>60</v>
      </c>
      <c r="X141" s="71">
        <f t="shared" si="90"/>
        <v>1860</v>
      </c>
      <c r="Y141" s="71">
        <f t="shared" si="90"/>
        <v>0</v>
      </c>
      <c r="Z141" s="71"/>
      <c r="AA141" s="71">
        <f t="shared" si="90"/>
        <v>180</v>
      </c>
      <c r="AB141" s="71">
        <f t="shared" si="90"/>
        <v>0</v>
      </c>
      <c r="AC141" s="71">
        <f t="shared" si="90"/>
        <v>0</v>
      </c>
      <c r="AD141" s="71">
        <f t="shared" si="90"/>
        <v>0</v>
      </c>
      <c r="AE141" s="71">
        <f t="shared" si="90"/>
        <v>0</v>
      </c>
      <c r="AF141" s="71">
        <f t="shared" si="90"/>
        <v>286</v>
      </c>
      <c r="AG141" s="71">
        <f t="shared" si="90"/>
        <v>0</v>
      </c>
      <c r="AH141" s="71">
        <f t="shared" si="90"/>
        <v>600</v>
      </c>
      <c r="AI141" s="71">
        <f>SUM(AI136:AI140)</f>
        <v>0</v>
      </c>
      <c r="AJ141" s="71">
        <f>SUM(AJ136:AJ140)</f>
        <v>0</v>
      </c>
      <c r="AK141" s="71">
        <v>8000</v>
      </c>
      <c r="AL141" s="71">
        <f t="shared" si="90"/>
        <v>0</v>
      </c>
      <c r="AM141" s="71">
        <f t="shared" si="90"/>
        <v>0</v>
      </c>
      <c r="AN141" s="71">
        <f aca="true" t="shared" si="91" ref="AN141:BE141">SUM(AN136:AN140)</f>
        <v>0</v>
      </c>
      <c r="AO141" s="71">
        <f t="shared" si="90"/>
        <v>2035</v>
      </c>
      <c r="AP141" s="71">
        <f t="shared" si="91"/>
        <v>0</v>
      </c>
      <c r="AQ141" s="71">
        <f t="shared" si="91"/>
        <v>0</v>
      </c>
      <c r="AR141" s="71">
        <f t="shared" si="91"/>
        <v>729</v>
      </c>
      <c r="AS141" s="71">
        <f t="shared" si="91"/>
        <v>1800</v>
      </c>
      <c r="AT141" s="71">
        <f t="shared" si="91"/>
        <v>0</v>
      </c>
      <c r="AU141" s="71">
        <f t="shared" si="91"/>
        <v>0</v>
      </c>
      <c r="AV141" s="71">
        <f t="shared" si="91"/>
        <v>0</v>
      </c>
      <c r="AW141" s="71">
        <f t="shared" si="91"/>
        <v>0</v>
      </c>
      <c r="AX141" s="71">
        <f t="shared" si="91"/>
        <v>600</v>
      </c>
      <c r="AY141" s="71">
        <f t="shared" si="91"/>
        <v>500</v>
      </c>
      <c r="AZ141" s="71">
        <f t="shared" si="91"/>
        <v>16030</v>
      </c>
      <c r="BA141" s="71">
        <f t="shared" si="91"/>
        <v>0</v>
      </c>
      <c r="BB141" s="71">
        <f t="shared" si="91"/>
        <v>0</v>
      </c>
      <c r="BC141" s="71">
        <f t="shared" si="91"/>
        <v>0</v>
      </c>
      <c r="BD141" s="71">
        <f t="shared" si="91"/>
        <v>0</v>
      </c>
      <c r="BE141" s="72">
        <f t="shared" si="91"/>
        <v>0</v>
      </c>
    </row>
    <row r="142" spans="1:57" ht="15" customHeight="1" thickTop="1">
      <c r="A142" s="105">
        <v>24</v>
      </c>
      <c r="B142" s="108" t="s">
        <v>21</v>
      </c>
      <c r="C142" s="43" t="s">
        <v>22</v>
      </c>
      <c r="D142" s="19">
        <f t="shared" si="81"/>
        <v>14</v>
      </c>
      <c r="E142" s="44">
        <f>D142/SUM(D142:D144)</f>
        <v>0.5384615384615384</v>
      </c>
      <c r="F142" s="19">
        <f t="shared" si="82"/>
        <v>0.4827586206896552</v>
      </c>
      <c r="G142" s="45"/>
      <c r="H142" s="64">
        <v>1</v>
      </c>
      <c r="I142" s="64">
        <v>1</v>
      </c>
      <c r="J142" s="64">
        <v>1</v>
      </c>
      <c r="K142" s="64"/>
      <c r="L142" s="64">
        <v>1</v>
      </c>
      <c r="M142" s="64"/>
      <c r="N142" s="64"/>
      <c r="O142" s="64"/>
      <c r="P142" s="64">
        <v>1</v>
      </c>
      <c r="Q142" s="64">
        <v>1</v>
      </c>
      <c r="R142" s="64"/>
      <c r="S142" s="64"/>
      <c r="T142" s="64">
        <v>1</v>
      </c>
      <c r="U142" s="64"/>
      <c r="V142" s="64"/>
      <c r="W142" s="64"/>
      <c r="X142" s="64"/>
      <c r="Y142" s="64"/>
      <c r="Z142" s="64"/>
      <c r="AA142" s="64"/>
      <c r="AB142" s="64"/>
      <c r="AC142" s="64">
        <v>1</v>
      </c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>
        <v>1</v>
      </c>
      <c r="AU142" s="64"/>
      <c r="AV142" s="64">
        <v>1</v>
      </c>
      <c r="AW142" s="64">
        <v>1</v>
      </c>
      <c r="AX142" s="64"/>
      <c r="AY142" s="64">
        <v>1</v>
      </c>
      <c r="AZ142" s="64">
        <v>1</v>
      </c>
      <c r="BA142" s="64">
        <v>1</v>
      </c>
      <c r="BB142" s="64"/>
      <c r="BC142" s="64"/>
      <c r="BD142" s="64"/>
      <c r="BE142" s="65"/>
    </row>
    <row r="143" spans="1:57" ht="15" customHeight="1">
      <c r="A143" s="106"/>
      <c r="B143" s="109"/>
      <c r="C143" s="46" t="s">
        <v>23</v>
      </c>
      <c r="D143" s="24">
        <f t="shared" si="81"/>
        <v>9</v>
      </c>
      <c r="E143" s="47">
        <f>D143/SUM(D142:D144)</f>
        <v>0.34615384615384615</v>
      </c>
      <c r="F143" s="24">
        <f t="shared" si="82"/>
        <v>0.3103448275862069</v>
      </c>
      <c r="G143" s="48"/>
      <c r="K143" s="69">
        <v>1</v>
      </c>
      <c r="S143" s="69">
        <v>1</v>
      </c>
      <c r="U143" s="69">
        <v>1</v>
      </c>
      <c r="AA143" s="69">
        <v>1</v>
      </c>
      <c r="AH143" s="69">
        <v>1</v>
      </c>
      <c r="AK143" s="69">
        <v>1</v>
      </c>
      <c r="AO143" s="69">
        <v>1</v>
      </c>
      <c r="AR143" s="69">
        <v>1</v>
      </c>
      <c r="AX143" s="69">
        <v>1</v>
      </c>
      <c r="BE143" s="70"/>
    </row>
    <row r="144" spans="1:57" ht="15" customHeight="1" thickBot="1">
      <c r="A144" s="107"/>
      <c r="B144" s="110"/>
      <c r="C144" s="49" t="s">
        <v>24</v>
      </c>
      <c r="D144" s="29">
        <f t="shared" si="81"/>
        <v>3</v>
      </c>
      <c r="E144" s="50">
        <f>D144/SUM(D142:D144)</f>
        <v>0.11538461538461539</v>
      </c>
      <c r="F144" s="24">
        <f t="shared" si="82"/>
        <v>0.10344827586206896</v>
      </c>
      <c r="G144" s="48"/>
      <c r="X144" s="69">
        <v>1</v>
      </c>
      <c r="AF144" s="69">
        <v>1</v>
      </c>
      <c r="AS144" s="69">
        <v>1</v>
      </c>
      <c r="BE144" s="70"/>
    </row>
    <row r="145" spans="1:57" ht="15" customHeight="1" thickTop="1">
      <c r="A145" s="105">
        <v>25</v>
      </c>
      <c r="B145" s="108" t="s">
        <v>25</v>
      </c>
      <c r="C145" s="43" t="s">
        <v>22</v>
      </c>
      <c r="D145" s="19">
        <f t="shared" si="81"/>
        <v>20</v>
      </c>
      <c r="E145" s="44">
        <f>D145/SUM(D145:D147)</f>
        <v>0.7692307692307693</v>
      </c>
      <c r="F145" s="19">
        <f aca="true" t="shared" si="92" ref="F145:F159">IF($D$4&gt;0,(D145/$D$4),"")</f>
        <v>0.6896551724137931</v>
      </c>
      <c r="G145" s="45"/>
      <c r="H145" s="64"/>
      <c r="I145" s="64">
        <v>1</v>
      </c>
      <c r="J145" s="64">
        <v>1</v>
      </c>
      <c r="K145" s="64">
        <v>1</v>
      </c>
      <c r="L145" s="64"/>
      <c r="M145" s="64"/>
      <c r="N145" s="64"/>
      <c r="O145" s="64"/>
      <c r="P145" s="64">
        <v>1</v>
      </c>
      <c r="Q145" s="64">
        <v>1</v>
      </c>
      <c r="R145" s="64"/>
      <c r="S145" s="64">
        <v>1</v>
      </c>
      <c r="T145" s="64">
        <v>1</v>
      </c>
      <c r="U145" s="64">
        <v>1</v>
      </c>
      <c r="V145" s="64"/>
      <c r="W145" s="64"/>
      <c r="X145" s="64">
        <v>1</v>
      </c>
      <c r="Y145" s="64"/>
      <c r="Z145" s="64"/>
      <c r="AA145" s="64"/>
      <c r="AB145" s="64"/>
      <c r="AC145" s="64"/>
      <c r="AD145" s="64"/>
      <c r="AE145" s="64"/>
      <c r="AF145" s="64">
        <v>1</v>
      </c>
      <c r="AG145" s="64"/>
      <c r="AH145" s="64">
        <v>1</v>
      </c>
      <c r="AI145" s="64"/>
      <c r="AJ145" s="64"/>
      <c r="AK145" s="64"/>
      <c r="AL145" s="64"/>
      <c r="AM145" s="64"/>
      <c r="AN145" s="64"/>
      <c r="AO145" s="64">
        <v>1</v>
      </c>
      <c r="AP145" s="64"/>
      <c r="AQ145" s="64"/>
      <c r="AR145" s="64">
        <v>1</v>
      </c>
      <c r="AS145" s="64">
        <v>1</v>
      </c>
      <c r="AT145" s="64">
        <v>1</v>
      </c>
      <c r="AU145" s="64"/>
      <c r="AV145" s="64">
        <v>1</v>
      </c>
      <c r="AW145" s="64">
        <v>1</v>
      </c>
      <c r="AX145" s="64"/>
      <c r="AY145" s="64">
        <v>1</v>
      </c>
      <c r="AZ145" s="64">
        <v>1</v>
      </c>
      <c r="BA145" s="64">
        <v>1</v>
      </c>
      <c r="BB145" s="64"/>
      <c r="BC145" s="64"/>
      <c r="BD145" s="64"/>
      <c r="BE145" s="65"/>
    </row>
    <row r="146" spans="1:57" ht="15" customHeight="1">
      <c r="A146" s="106"/>
      <c r="B146" s="109"/>
      <c r="C146" s="46" t="s">
        <v>23</v>
      </c>
      <c r="D146" s="24">
        <f t="shared" si="81"/>
        <v>6</v>
      </c>
      <c r="E146" s="47">
        <f>D146/SUM(D145:D147)</f>
        <v>0.23076923076923078</v>
      </c>
      <c r="F146" s="24">
        <f t="shared" si="92"/>
        <v>0.20689655172413793</v>
      </c>
      <c r="G146" s="48"/>
      <c r="H146" s="69">
        <v>1</v>
      </c>
      <c r="L146" s="69">
        <v>1</v>
      </c>
      <c r="AA146" s="69">
        <v>1</v>
      </c>
      <c r="AC146" s="69">
        <v>1</v>
      </c>
      <c r="AK146" s="69">
        <v>1</v>
      </c>
      <c r="AX146" s="69">
        <v>1</v>
      </c>
      <c r="BE146" s="70"/>
    </row>
    <row r="147" spans="1:57" ht="15" customHeight="1" thickBot="1">
      <c r="A147" s="107"/>
      <c r="B147" s="110"/>
      <c r="C147" s="49" t="s">
        <v>24</v>
      </c>
      <c r="D147" s="29">
        <f t="shared" si="81"/>
        <v>0</v>
      </c>
      <c r="E147" s="50">
        <f>D147/SUM(D145:D147)</f>
        <v>0</v>
      </c>
      <c r="F147" s="24">
        <f t="shared" si="92"/>
        <v>0</v>
      </c>
      <c r="G147" s="48"/>
      <c r="BE147" s="70"/>
    </row>
    <row r="148" spans="1:57" ht="15" customHeight="1" thickTop="1">
      <c r="A148" s="105">
        <v>26</v>
      </c>
      <c r="B148" s="108" t="s">
        <v>26</v>
      </c>
      <c r="C148" s="43" t="s">
        <v>27</v>
      </c>
      <c r="D148" s="19">
        <f t="shared" si="81"/>
        <v>11</v>
      </c>
      <c r="E148" s="44">
        <f>D148/SUM(D148:D150)</f>
        <v>0.44</v>
      </c>
      <c r="F148" s="19">
        <f t="shared" si="92"/>
        <v>0.3793103448275862</v>
      </c>
      <c r="G148" s="45"/>
      <c r="H148" s="64"/>
      <c r="I148" s="64">
        <v>1</v>
      </c>
      <c r="J148" s="64">
        <v>1</v>
      </c>
      <c r="K148" s="64"/>
      <c r="L148" s="64"/>
      <c r="M148" s="64"/>
      <c r="N148" s="64"/>
      <c r="O148" s="64"/>
      <c r="P148" s="64">
        <v>1</v>
      </c>
      <c r="Q148" s="64">
        <v>1</v>
      </c>
      <c r="R148" s="64"/>
      <c r="S148" s="64"/>
      <c r="T148" s="64">
        <v>1</v>
      </c>
      <c r="U148" s="64"/>
      <c r="V148" s="64"/>
      <c r="W148" s="64"/>
      <c r="X148" s="64">
        <v>1</v>
      </c>
      <c r="Y148" s="64"/>
      <c r="Z148" s="64"/>
      <c r="AA148" s="64"/>
      <c r="AB148" s="64"/>
      <c r="AC148" s="64"/>
      <c r="AD148" s="64"/>
      <c r="AE148" s="64"/>
      <c r="AF148" s="64"/>
      <c r="AG148" s="64"/>
      <c r="AH148" s="64">
        <v>1</v>
      </c>
      <c r="AI148" s="64"/>
      <c r="AJ148" s="64"/>
      <c r="AK148" s="64"/>
      <c r="AL148" s="64"/>
      <c r="AM148" s="64"/>
      <c r="AN148" s="64"/>
      <c r="AO148" s="64">
        <v>1</v>
      </c>
      <c r="AP148" s="64"/>
      <c r="AQ148" s="64"/>
      <c r="AR148" s="64"/>
      <c r="AS148" s="64">
        <v>1</v>
      </c>
      <c r="AT148" s="64"/>
      <c r="AU148" s="64"/>
      <c r="AV148" s="64"/>
      <c r="AW148" s="64"/>
      <c r="AX148" s="64"/>
      <c r="AY148" s="64">
        <v>1</v>
      </c>
      <c r="AZ148" s="64">
        <v>1</v>
      </c>
      <c r="BA148" s="64"/>
      <c r="BB148" s="64"/>
      <c r="BC148" s="64"/>
      <c r="BD148" s="64"/>
      <c r="BE148" s="65"/>
    </row>
    <row r="149" spans="1:57" ht="15" customHeight="1">
      <c r="A149" s="106"/>
      <c r="B149" s="109"/>
      <c r="C149" s="46" t="s">
        <v>28</v>
      </c>
      <c r="D149" s="24">
        <f t="shared" si="81"/>
        <v>9</v>
      </c>
      <c r="E149" s="47">
        <f>D149/SUM(D148:D150)</f>
        <v>0.36</v>
      </c>
      <c r="F149" s="24">
        <f t="shared" si="92"/>
        <v>0.3103448275862069</v>
      </c>
      <c r="G149" s="48"/>
      <c r="H149" s="69">
        <v>1</v>
      </c>
      <c r="L149" s="69">
        <v>1</v>
      </c>
      <c r="S149" s="69">
        <v>1</v>
      </c>
      <c r="AA149" s="69">
        <v>1</v>
      </c>
      <c r="AB149" s="69">
        <v>1</v>
      </c>
      <c r="AC149" s="69">
        <v>1</v>
      </c>
      <c r="AK149" s="69">
        <v>1</v>
      </c>
      <c r="AW149" s="69">
        <v>1</v>
      </c>
      <c r="BA149" s="69">
        <v>1</v>
      </c>
      <c r="BE149" s="70"/>
    </row>
    <row r="150" spans="1:57" ht="15" customHeight="1" thickBot="1">
      <c r="A150" s="107"/>
      <c r="B150" s="110"/>
      <c r="C150" s="49" t="s">
        <v>29</v>
      </c>
      <c r="D150" s="29">
        <f t="shared" si="81"/>
        <v>5</v>
      </c>
      <c r="E150" s="50">
        <f>D150/SUM(D148:D150)</f>
        <v>0.2</v>
      </c>
      <c r="F150" s="24">
        <f t="shared" si="92"/>
        <v>0.1724137931034483</v>
      </c>
      <c r="G150" s="48"/>
      <c r="K150" s="69">
        <v>1</v>
      </c>
      <c r="AF150" s="69">
        <v>1</v>
      </c>
      <c r="AR150" s="69">
        <v>1</v>
      </c>
      <c r="AT150" s="69">
        <v>1</v>
      </c>
      <c r="AV150" s="69">
        <v>1</v>
      </c>
      <c r="BE150" s="70"/>
    </row>
    <row r="151" spans="1:57" ht="15" customHeight="1" thickTop="1">
      <c r="A151" s="105">
        <v>27</v>
      </c>
      <c r="B151" s="108" t="s">
        <v>30</v>
      </c>
      <c r="C151" s="43" t="s">
        <v>22</v>
      </c>
      <c r="D151" s="19">
        <f t="shared" si="81"/>
        <v>9</v>
      </c>
      <c r="E151" s="44">
        <f>D151/SUM(D151:D153)</f>
        <v>0.34615384615384615</v>
      </c>
      <c r="F151" s="19">
        <f t="shared" si="92"/>
        <v>0.3103448275862069</v>
      </c>
      <c r="G151" s="45"/>
      <c r="H151" s="64"/>
      <c r="I151" s="64">
        <v>1</v>
      </c>
      <c r="J151" s="64"/>
      <c r="K151" s="64">
        <v>1</v>
      </c>
      <c r="L151" s="64">
        <v>1</v>
      </c>
      <c r="M151" s="64"/>
      <c r="N151" s="64"/>
      <c r="O151" s="64"/>
      <c r="P151" s="64">
        <v>1</v>
      </c>
      <c r="Q151" s="64"/>
      <c r="R151" s="64"/>
      <c r="S151" s="64"/>
      <c r="T151" s="64">
        <v>1</v>
      </c>
      <c r="U151" s="64">
        <v>1</v>
      </c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>
        <v>1</v>
      </c>
      <c r="AX151" s="64"/>
      <c r="AY151" s="64">
        <v>1</v>
      </c>
      <c r="AZ151" s="64"/>
      <c r="BA151" s="64">
        <v>1</v>
      </c>
      <c r="BB151" s="64"/>
      <c r="BC151" s="64"/>
      <c r="BD151" s="64"/>
      <c r="BE151" s="65"/>
    </row>
    <row r="152" spans="1:57" ht="15" customHeight="1">
      <c r="A152" s="106"/>
      <c r="B152" s="109"/>
      <c r="C152" s="46" t="s">
        <v>23</v>
      </c>
      <c r="D152" s="24">
        <f t="shared" si="81"/>
        <v>17</v>
      </c>
      <c r="E152" s="47">
        <f>D152/SUM(D151:D153)</f>
        <v>0.6538461538461539</v>
      </c>
      <c r="F152" s="24">
        <f t="shared" si="92"/>
        <v>0.5862068965517241</v>
      </c>
      <c r="G152" s="48"/>
      <c r="H152" s="69">
        <v>1</v>
      </c>
      <c r="J152" s="69">
        <v>1</v>
      </c>
      <c r="Q152" s="69">
        <v>1</v>
      </c>
      <c r="S152" s="69">
        <v>1</v>
      </c>
      <c r="X152" s="69">
        <v>1</v>
      </c>
      <c r="AA152" s="69">
        <v>1</v>
      </c>
      <c r="AC152" s="69">
        <v>1</v>
      </c>
      <c r="AF152" s="69">
        <v>1</v>
      </c>
      <c r="AH152" s="69">
        <v>1</v>
      </c>
      <c r="AK152" s="69">
        <v>1</v>
      </c>
      <c r="AO152" s="69">
        <v>1</v>
      </c>
      <c r="AR152" s="69">
        <v>1</v>
      </c>
      <c r="AS152" s="69">
        <v>1</v>
      </c>
      <c r="AT152" s="69">
        <v>1</v>
      </c>
      <c r="AV152" s="69">
        <v>1</v>
      </c>
      <c r="AX152" s="69">
        <v>1</v>
      </c>
      <c r="AZ152" s="69">
        <v>1</v>
      </c>
      <c r="BE152" s="70"/>
    </row>
    <row r="153" spans="1:57" ht="15" customHeight="1" thickBot="1">
      <c r="A153" s="107"/>
      <c r="B153" s="110"/>
      <c r="C153" s="49" t="s">
        <v>24</v>
      </c>
      <c r="D153" s="29">
        <f t="shared" si="81"/>
        <v>0</v>
      </c>
      <c r="E153" s="50">
        <f>D153/SUM(D151:D153)</f>
        <v>0</v>
      </c>
      <c r="F153" s="24">
        <f t="shared" si="92"/>
        <v>0</v>
      </c>
      <c r="G153" s="48"/>
      <c r="BE153" s="70"/>
    </row>
    <row r="154" spans="1:57" ht="15" customHeight="1" thickTop="1">
      <c r="A154" s="105">
        <v>28</v>
      </c>
      <c r="B154" s="108" t="s">
        <v>31</v>
      </c>
      <c r="C154" s="43" t="s">
        <v>22</v>
      </c>
      <c r="D154" s="19">
        <f t="shared" si="81"/>
        <v>22</v>
      </c>
      <c r="E154" s="44">
        <f>D154/SUM(D154:D156)</f>
        <v>0.88</v>
      </c>
      <c r="F154" s="19">
        <f t="shared" si="92"/>
        <v>0.7586206896551724</v>
      </c>
      <c r="G154" s="45"/>
      <c r="H154" s="64">
        <v>1</v>
      </c>
      <c r="I154" s="64">
        <v>1</v>
      </c>
      <c r="J154" s="64">
        <v>1</v>
      </c>
      <c r="K154" s="64">
        <v>1</v>
      </c>
      <c r="L154" s="64">
        <v>1</v>
      </c>
      <c r="M154" s="64"/>
      <c r="N154" s="64"/>
      <c r="O154" s="64"/>
      <c r="P154" s="64">
        <v>1</v>
      </c>
      <c r="Q154" s="64">
        <v>1</v>
      </c>
      <c r="R154" s="64"/>
      <c r="S154" s="64"/>
      <c r="T154" s="64">
        <v>1</v>
      </c>
      <c r="U154" s="64">
        <v>1</v>
      </c>
      <c r="V154" s="64"/>
      <c r="W154" s="64"/>
      <c r="X154" s="64">
        <v>1</v>
      </c>
      <c r="Y154" s="64"/>
      <c r="Z154" s="64"/>
      <c r="AA154" s="64">
        <v>1</v>
      </c>
      <c r="AB154" s="64"/>
      <c r="AC154" s="64">
        <v>1</v>
      </c>
      <c r="AD154" s="64"/>
      <c r="AE154" s="64"/>
      <c r="AF154" s="64">
        <v>1</v>
      </c>
      <c r="AG154" s="64"/>
      <c r="AH154" s="64"/>
      <c r="AI154" s="64"/>
      <c r="AJ154" s="64"/>
      <c r="AK154" s="64">
        <v>1</v>
      </c>
      <c r="AL154" s="64"/>
      <c r="AM154" s="64"/>
      <c r="AN154" s="64"/>
      <c r="AO154" s="64"/>
      <c r="AP154" s="64"/>
      <c r="AQ154" s="64"/>
      <c r="AR154" s="64">
        <v>1</v>
      </c>
      <c r="AS154" s="64"/>
      <c r="AT154" s="64">
        <v>1</v>
      </c>
      <c r="AU154" s="64"/>
      <c r="AV154" s="64">
        <v>1</v>
      </c>
      <c r="AW154" s="64">
        <v>1</v>
      </c>
      <c r="AX154" s="64">
        <v>1</v>
      </c>
      <c r="AY154" s="64">
        <v>1</v>
      </c>
      <c r="AZ154" s="64">
        <v>1</v>
      </c>
      <c r="BA154" s="64">
        <v>1</v>
      </c>
      <c r="BB154" s="64"/>
      <c r="BC154" s="64"/>
      <c r="BD154" s="64"/>
      <c r="BE154" s="65"/>
    </row>
    <row r="155" spans="1:57" ht="15" customHeight="1">
      <c r="A155" s="106"/>
      <c r="B155" s="109"/>
      <c r="C155" s="46" t="s">
        <v>23</v>
      </c>
      <c r="D155" s="24">
        <f t="shared" si="81"/>
        <v>1</v>
      </c>
      <c r="E155" s="47">
        <f>D155/SUM(D154:D156)</f>
        <v>0.04</v>
      </c>
      <c r="F155" s="24">
        <f t="shared" si="92"/>
        <v>0.034482758620689655</v>
      </c>
      <c r="G155" s="48"/>
      <c r="AH155" s="69">
        <v>1</v>
      </c>
      <c r="BE155" s="70"/>
    </row>
    <row r="156" spans="1:57" ht="15" customHeight="1" thickBot="1">
      <c r="A156" s="107"/>
      <c r="B156" s="110"/>
      <c r="C156" s="49" t="s">
        <v>24</v>
      </c>
      <c r="D156" s="29">
        <f t="shared" si="81"/>
        <v>2</v>
      </c>
      <c r="E156" s="50">
        <f>D156/SUM(D154:D156)</f>
        <v>0.08</v>
      </c>
      <c r="F156" s="24">
        <f t="shared" si="92"/>
        <v>0.06896551724137931</v>
      </c>
      <c r="G156" s="48"/>
      <c r="AO156" s="69">
        <v>1</v>
      </c>
      <c r="AS156" s="69">
        <v>1</v>
      </c>
      <c r="BE156" s="70"/>
    </row>
    <row r="157" spans="1:57" ht="15" customHeight="1" thickTop="1">
      <c r="A157" s="105">
        <v>29</v>
      </c>
      <c r="B157" s="108" t="s">
        <v>32</v>
      </c>
      <c r="C157" s="43" t="s">
        <v>22</v>
      </c>
      <c r="D157" s="19">
        <f t="shared" si="81"/>
        <v>13</v>
      </c>
      <c r="E157" s="44">
        <f>D157/SUM(D157:D159)</f>
        <v>0.48148148148148145</v>
      </c>
      <c r="F157" s="19">
        <f t="shared" si="92"/>
        <v>0.4482758620689655</v>
      </c>
      <c r="G157" s="45"/>
      <c r="H157" s="64"/>
      <c r="I157" s="64">
        <v>1</v>
      </c>
      <c r="J157" s="64">
        <v>1</v>
      </c>
      <c r="K157" s="64"/>
      <c r="L157" s="64"/>
      <c r="M157" s="64"/>
      <c r="N157" s="64"/>
      <c r="O157" s="64"/>
      <c r="P157" s="64"/>
      <c r="Q157" s="64">
        <v>1</v>
      </c>
      <c r="R157" s="64"/>
      <c r="S157" s="64">
        <v>1</v>
      </c>
      <c r="T157" s="64">
        <v>1</v>
      </c>
      <c r="U157" s="64"/>
      <c r="V157" s="64"/>
      <c r="W157" s="64"/>
      <c r="X157" s="64">
        <v>1</v>
      </c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>
        <v>1</v>
      </c>
      <c r="AL157" s="64"/>
      <c r="AM157" s="64"/>
      <c r="AN157" s="64"/>
      <c r="AO157" s="64">
        <v>1</v>
      </c>
      <c r="AP157" s="64"/>
      <c r="AQ157" s="64"/>
      <c r="AR157" s="64"/>
      <c r="AS157" s="64"/>
      <c r="AT157" s="64"/>
      <c r="AU157" s="64"/>
      <c r="AV157" s="64">
        <v>1</v>
      </c>
      <c r="AW157" s="64">
        <v>1</v>
      </c>
      <c r="AX157" s="64">
        <v>1</v>
      </c>
      <c r="AY157" s="64"/>
      <c r="AZ157" s="64">
        <v>1</v>
      </c>
      <c r="BA157" s="64">
        <v>1</v>
      </c>
      <c r="BB157" s="64"/>
      <c r="BC157" s="64"/>
      <c r="BD157" s="64"/>
      <c r="BE157" s="65"/>
    </row>
    <row r="158" spans="1:57" ht="15" customHeight="1">
      <c r="A158" s="106"/>
      <c r="B158" s="109"/>
      <c r="C158" s="46" t="s">
        <v>23</v>
      </c>
      <c r="D158" s="24">
        <f t="shared" si="81"/>
        <v>12</v>
      </c>
      <c r="E158" s="47">
        <f>D158/SUM(D157:D159)</f>
        <v>0.4444444444444444</v>
      </c>
      <c r="F158" s="24">
        <f t="shared" si="92"/>
        <v>0.41379310344827586</v>
      </c>
      <c r="G158" s="48"/>
      <c r="H158" s="69">
        <v>1</v>
      </c>
      <c r="K158" s="69">
        <v>1</v>
      </c>
      <c r="L158" s="69">
        <v>1</v>
      </c>
      <c r="P158" s="69">
        <v>1</v>
      </c>
      <c r="U158" s="69">
        <v>1</v>
      </c>
      <c r="AA158" s="69">
        <v>1</v>
      </c>
      <c r="AB158" s="69">
        <v>1</v>
      </c>
      <c r="AC158" s="69">
        <v>1</v>
      </c>
      <c r="AF158" s="69">
        <v>1</v>
      </c>
      <c r="AH158" s="69">
        <v>1</v>
      </c>
      <c r="AS158" s="69">
        <v>1</v>
      </c>
      <c r="AT158" s="69">
        <v>1</v>
      </c>
      <c r="BE158" s="70"/>
    </row>
    <row r="159" spans="1:57" ht="15" customHeight="1" thickBot="1">
      <c r="A159" s="107"/>
      <c r="B159" s="110"/>
      <c r="C159" s="49" t="s">
        <v>24</v>
      </c>
      <c r="D159" s="29">
        <f t="shared" si="81"/>
        <v>2</v>
      </c>
      <c r="E159" s="50">
        <f>D159/SUM(D157:D159)</f>
        <v>0.07407407407407407</v>
      </c>
      <c r="F159" s="24">
        <f t="shared" si="92"/>
        <v>0.06896551724137931</v>
      </c>
      <c r="G159" s="48"/>
      <c r="AR159" s="69">
        <v>1</v>
      </c>
      <c r="AY159" s="69">
        <v>1</v>
      </c>
      <c r="BE159" s="70"/>
    </row>
    <row r="160" spans="1:57" ht="30" customHeight="1" thickBot="1" thickTop="1">
      <c r="A160" s="51">
        <v>30</v>
      </c>
      <c r="B160" s="113" t="s">
        <v>95</v>
      </c>
      <c r="C160" s="113"/>
      <c r="D160" s="52"/>
      <c r="E160" s="36"/>
      <c r="F160" s="19">
        <f>IF($D$4&gt;0,(SUM(H160:BE160)/$D$4),"")</f>
        <v>12.71206896551724</v>
      </c>
      <c r="G160" s="45"/>
      <c r="H160" s="64">
        <v>6</v>
      </c>
      <c r="I160" s="64">
        <v>25</v>
      </c>
      <c r="J160" s="64">
        <v>50</v>
      </c>
      <c r="K160" s="64">
        <v>10</v>
      </c>
      <c r="L160" s="64">
        <v>35</v>
      </c>
      <c r="M160" s="64"/>
      <c r="N160" s="64"/>
      <c r="O160" s="64"/>
      <c r="P160" s="64">
        <v>1</v>
      </c>
      <c r="Q160" s="64">
        <v>13</v>
      </c>
      <c r="R160" s="64"/>
      <c r="S160" s="64"/>
      <c r="T160" s="64">
        <v>7</v>
      </c>
      <c r="U160" s="64">
        <v>10</v>
      </c>
      <c r="V160" s="64"/>
      <c r="W160" s="64"/>
      <c r="X160" s="64">
        <v>5</v>
      </c>
      <c r="Y160" s="64"/>
      <c r="Z160" s="64"/>
      <c r="AA160" s="64">
        <v>10</v>
      </c>
      <c r="AB160" s="64">
        <v>50</v>
      </c>
      <c r="AC160" s="64">
        <v>33</v>
      </c>
      <c r="AD160" s="64"/>
      <c r="AE160" s="64"/>
      <c r="AF160" s="64">
        <v>5</v>
      </c>
      <c r="AG160" s="64"/>
      <c r="AH160" s="64">
        <v>6.25</v>
      </c>
      <c r="AI160" s="64"/>
      <c r="AJ160" s="64"/>
      <c r="AK160" s="64"/>
      <c r="AL160" s="64"/>
      <c r="AM160" s="64"/>
      <c r="AN160" s="64"/>
      <c r="AO160" s="64">
        <v>6</v>
      </c>
      <c r="AP160" s="64"/>
      <c r="AQ160" s="64"/>
      <c r="AR160" s="64">
        <v>50</v>
      </c>
      <c r="AS160" s="64">
        <v>13.4</v>
      </c>
      <c r="AT160" s="64">
        <v>5</v>
      </c>
      <c r="AU160" s="64"/>
      <c r="AV160" s="64">
        <v>10</v>
      </c>
      <c r="AW160" s="64">
        <v>8</v>
      </c>
      <c r="AX160" s="64"/>
      <c r="AY160" s="64">
        <v>10</v>
      </c>
      <c r="AZ160" s="64">
        <v>0</v>
      </c>
      <c r="BA160" s="64"/>
      <c r="BB160" s="64"/>
      <c r="BC160" s="64"/>
      <c r="BD160" s="64"/>
      <c r="BE160" s="65"/>
    </row>
    <row r="161" spans="1:57" ht="30" customHeight="1" thickBot="1" thickTop="1">
      <c r="A161" s="51">
        <v>31</v>
      </c>
      <c r="B161" s="113" t="s">
        <v>34</v>
      </c>
      <c r="C161" s="113"/>
      <c r="D161" s="8">
        <f>SUM(H161:BE161)</f>
        <v>1675</v>
      </c>
      <c r="E161" s="45"/>
      <c r="F161" s="19">
        <f>IF($D$4&gt;0,(D161/$D$4),"")</f>
        <v>57.758620689655174</v>
      </c>
      <c r="G161" s="45"/>
      <c r="H161" s="64">
        <v>70</v>
      </c>
      <c r="I161" s="64"/>
      <c r="J161" s="64">
        <v>15</v>
      </c>
      <c r="K161" s="64">
        <v>9</v>
      </c>
      <c r="L161" s="64">
        <v>30</v>
      </c>
      <c r="M161" s="64"/>
      <c r="N161" s="64"/>
      <c r="O161" s="64"/>
      <c r="P161" s="64">
        <v>125</v>
      </c>
      <c r="Q161" s="64">
        <v>25</v>
      </c>
      <c r="R161" s="64"/>
      <c r="S161" s="64">
        <v>10</v>
      </c>
      <c r="T161" s="64">
        <v>130</v>
      </c>
      <c r="U161" s="64">
        <v>500</v>
      </c>
      <c r="V161" s="64"/>
      <c r="W161" s="64"/>
      <c r="X161" s="64">
        <v>65</v>
      </c>
      <c r="Y161" s="64"/>
      <c r="Z161" s="64"/>
      <c r="AA161" s="64">
        <v>2</v>
      </c>
      <c r="AB161" s="64">
        <v>20</v>
      </c>
      <c r="AC161" s="64">
        <v>5</v>
      </c>
      <c r="AD161" s="64"/>
      <c r="AE161" s="64"/>
      <c r="AF161" s="64">
        <v>25</v>
      </c>
      <c r="AG161" s="64"/>
      <c r="AH161" s="64">
        <v>5</v>
      </c>
      <c r="AI161" s="64"/>
      <c r="AJ161" s="64"/>
      <c r="AK161" s="64">
        <v>20</v>
      </c>
      <c r="AL161" s="64"/>
      <c r="AM161" s="64"/>
      <c r="AN161" s="64"/>
      <c r="AO161" s="64">
        <v>90</v>
      </c>
      <c r="AP161" s="64"/>
      <c r="AQ161" s="64"/>
      <c r="AR161" s="64">
        <v>13</v>
      </c>
      <c r="AS161" s="64">
        <v>21</v>
      </c>
      <c r="AT161" s="64">
        <v>9</v>
      </c>
      <c r="AU161" s="64"/>
      <c r="AV161" s="64">
        <v>100</v>
      </c>
      <c r="AW161" s="64">
        <v>100</v>
      </c>
      <c r="AX161" s="64">
        <v>1</v>
      </c>
      <c r="AY161" s="64">
        <v>10</v>
      </c>
      <c r="AZ161" s="64">
        <v>40</v>
      </c>
      <c r="BA161" s="64">
        <v>235</v>
      </c>
      <c r="BB161" s="64"/>
      <c r="BC161" s="64"/>
      <c r="BD161" s="64"/>
      <c r="BE161" s="65"/>
    </row>
    <row r="162" spans="1:57" ht="30" customHeight="1" thickBot="1" thickTop="1">
      <c r="A162" s="51">
        <v>32</v>
      </c>
      <c r="B162" s="113" t="s">
        <v>35</v>
      </c>
      <c r="C162" s="113"/>
      <c r="D162" s="8">
        <f>SUM(H162:BE162)</f>
        <v>592</v>
      </c>
      <c r="E162" s="45"/>
      <c r="F162" s="19">
        <f>IF($D$4&gt;0,(D162/$D$4),"")</f>
        <v>20.413793103448278</v>
      </c>
      <c r="G162" s="45"/>
      <c r="H162" s="64">
        <v>5</v>
      </c>
      <c r="I162" s="64">
        <v>1</v>
      </c>
      <c r="J162" s="64">
        <v>3</v>
      </c>
      <c r="K162" s="64">
        <v>4</v>
      </c>
      <c r="L162" s="64">
        <v>8</v>
      </c>
      <c r="M162" s="64"/>
      <c r="N162" s="64"/>
      <c r="O162" s="64"/>
      <c r="P162" s="64">
        <v>22</v>
      </c>
      <c r="Q162" s="64">
        <v>15</v>
      </c>
      <c r="R162" s="64"/>
      <c r="S162" s="64"/>
      <c r="T162" s="64">
        <v>115</v>
      </c>
      <c r="U162" s="64">
        <v>1</v>
      </c>
      <c r="V162" s="64"/>
      <c r="W162" s="64"/>
      <c r="X162" s="64">
        <v>36</v>
      </c>
      <c r="Y162" s="64"/>
      <c r="Z162" s="64"/>
      <c r="AA162" s="64">
        <v>2</v>
      </c>
      <c r="AB162" s="64">
        <v>5</v>
      </c>
      <c r="AC162" s="64">
        <v>150</v>
      </c>
      <c r="AD162" s="64"/>
      <c r="AE162" s="64"/>
      <c r="AF162" s="64">
        <v>3</v>
      </c>
      <c r="AG162" s="64"/>
      <c r="AH162" s="64">
        <v>3</v>
      </c>
      <c r="AI162" s="64"/>
      <c r="AJ162" s="64"/>
      <c r="AK162" s="64">
        <v>3</v>
      </c>
      <c r="AL162" s="64"/>
      <c r="AM162" s="64"/>
      <c r="AN162" s="64"/>
      <c r="AO162" s="64">
        <v>30</v>
      </c>
      <c r="AP162" s="64"/>
      <c r="AQ162" s="64"/>
      <c r="AR162" s="64">
        <v>9</v>
      </c>
      <c r="AS162" s="64">
        <v>12</v>
      </c>
      <c r="AT162" s="64">
        <v>2</v>
      </c>
      <c r="AU162" s="64"/>
      <c r="AV162" s="64">
        <v>35</v>
      </c>
      <c r="AW162" s="64">
        <v>51</v>
      </c>
      <c r="AX162" s="64">
        <v>1</v>
      </c>
      <c r="AY162" s="64">
        <v>3</v>
      </c>
      <c r="AZ162" s="64">
        <v>1</v>
      </c>
      <c r="BA162" s="64">
        <v>72</v>
      </c>
      <c r="BB162" s="64"/>
      <c r="BC162" s="64"/>
      <c r="BD162" s="64"/>
      <c r="BE162" s="65"/>
    </row>
    <row r="163" spans="1:57" ht="30" customHeight="1" thickBot="1" thickTop="1">
      <c r="A163" s="51">
        <v>33</v>
      </c>
      <c r="B163" s="111" t="s">
        <v>36</v>
      </c>
      <c r="C163" s="112"/>
      <c r="D163" s="8">
        <f>SUM(H163:BE163)</f>
        <v>2311</v>
      </c>
      <c r="E163" s="45"/>
      <c r="F163" s="19">
        <f>IF($D$4&gt;0,(D163/$D$4),"")</f>
        <v>79.6896551724138</v>
      </c>
      <c r="G163" s="45"/>
      <c r="H163" s="64">
        <v>5</v>
      </c>
      <c r="I163" s="64">
        <v>35</v>
      </c>
      <c r="J163" s="64">
        <v>1</v>
      </c>
      <c r="K163" s="64">
        <v>0</v>
      </c>
      <c r="L163" s="64">
        <v>0</v>
      </c>
      <c r="M163" s="64"/>
      <c r="N163" s="64"/>
      <c r="O163" s="64"/>
      <c r="P163" s="64">
        <v>16</v>
      </c>
      <c r="Q163" s="64">
        <v>15</v>
      </c>
      <c r="R163" s="64"/>
      <c r="S163" s="64"/>
      <c r="T163" s="64">
        <v>106</v>
      </c>
      <c r="U163" s="64"/>
      <c r="V163" s="64"/>
      <c r="W163" s="64"/>
      <c r="X163" s="64">
        <v>36</v>
      </c>
      <c r="Y163" s="64"/>
      <c r="Z163" s="64"/>
      <c r="AA163" s="64">
        <v>1</v>
      </c>
      <c r="AB163" s="64"/>
      <c r="AC163" s="64"/>
      <c r="AD163" s="64"/>
      <c r="AE163" s="64"/>
      <c r="AF163" s="64">
        <v>2</v>
      </c>
      <c r="AG163" s="64"/>
      <c r="AH163" s="64">
        <v>3</v>
      </c>
      <c r="AI163" s="64"/>
      <c r="AJ163" s="64"/>
      <c r="AK163" s="64"/>
      <c r="AL163" s="64"/>
      <c r="AM163" s="64"/>
      <c r="AN163" s="64"/>
      <c r="AO163" s="64">
        <v>20</v>
      </c>
      <c r="AP163" s="64"/>
      <c r="AQ163" s="64"/>
      <c r="AR163" s="64">
        <v>9</v>
      </c>
      <c r="AS163" s="64">
        <v>9</v>
      </c>
      <c r="AT163" s="64">
        <v>2</v>
      </c>
      <c r="AU163" s="64"/>
      <c r="AV163" s="64">
        <v>8</v>
      </c>
      <c r="AW163" s="64">
        <v>42</v>
      </c>
      <c r="AX163" s="64"/>
      <c r="AY163" s="64">
        <v>1</v>
      </c>
      <c r="AZ163" s="64">
        <v>2000</v>
      </c>
      <c r="BA163" s="64"/>
      <c r="BB163" s="64"/>
      <c r="BC163" s="64"/>
      <c r="BD163" s="64"/>
      <c r="BE163" s="65"/>
    </row>
    <row r="164" spans="1:57" ht="30" customHeight="1" thickBot="1" thickTop="1">
      <c r="A164" s="51">
        <v>34</v>
      </c>
      <c r="B164" s="113" t="s">
        <v>37</v>
      </c>
      <c r="C164" s="113"/>
      <c r="D164" s="8">
        <f>SUM(H164:BE164)</f>
        <v>1787</v>
      </c>
      <c r="E164" s="45"/>
      <c r="F164" s="19">
        <f>IF($D$4&gt;0,(D164/$D$4),"")</f>
        <v>61.62068965517241</v>
      </c>
      <c r="G164" s="45"/>
      <c r="H164" s="64">
        <v>22</v>
      </c>
      <c r="I164" s="64">
        <v>17</v>
      </c>
      <c r="J164" s="64">
        <v>300</v>
      </c>
      <c r="K164" s="64">
        <v>12</v>
      </c>
      <c r="L164" s="64">
        <v>75</v>
      </c>
      <c r="M164" s="64"/>
      <c r="N164" s="64"/>
      <c r="O164" s="64"/>
      <c r="P164" s="64">
        <v>6</v>
      </c>
      <c r="Q164" s="64">
        <v>1</v>
      </c>
      <c r="R164" s="64"/>
      <c r="S164" s="64"/>
      <c r="T164" s="64">
        <v>15</v>
      </c>
      <c r="U164" s="64">
        <v>120</v>
      </c>
      <c r="V164" s="64"/>
      <c r="W164" s="64"/>
      <c r="X164" s="64"/>
      <c r="Y164" s="64"/>
      <c r="Z164" s="64"/>
      <c r="AA164" s="64">
        <v>2</v>
      </c>
      <c r="AB164" s="64">
        <v>6</v>
      </c>
      <c r="AC164" s="64"/>
      <c r="AD164" s="64"/>
      <c r="AE164" s="64"/>
      <c r="AF164" s="64"/>
      <c r="AG164" s="64"/>
      <c r="AH164" s="64">
        <v>4</v>
      </c>
      <c r="AI164" s="64"/>
      <c r="AJ164" s="64"/>
      <c r="AK164" s="64">
        <v>39</v>
      </c>
      <c r="AL164" s="64"/>
      <c r="AM164" s="64"/>
      <c r="AN164" s="64"/>
      <c r="AO164" s="64">
        <v>12</v>
      </c>
      <c r="AP164" s="64"/>
      <c r="AQ164" s="64"/>
      <c r="AR164" s="64">
        <v>3</v>
      </c>
      <c r="AS164" s="64">
        <v>3</v>
      </c>
      <c r="AT164" s="64">
        <v>8</v>
      </c>
      <c r="AU164" s="64"/>
      <c r="AV164" s="64">
        <v>15</v>
      </c>
      <c r="AW164" s="64">
        <v>34</v>
      </c>
      <c r="AX164" s="64">
        <v>4</v>
      </c>
      <c r="AY164" s="64">
        <v>5</v>
      </c>
      <c r="AZ164" s="64">
        <v>84</v>
      </c>
      <c r="BA164" s="64">
        <v>1000</v>
      </c>
      <c r="BB164" s="64"/>
      <c r="BC164" s="64"/>
      <c r="BD164" s="64"/>
      <c r="BE164" s="65"/>
    </row>
    <row r="165" spans="1:57" ht="15" customHeight="1" thickBot="1" thickTop="1">
      <c r="A165" s="105">
        <v>35</v>
      </c>
      <c r="B165" s="108" t="s">
        <v>38</v>
      </c>
      <c r="C165" s="43" t="s">
        <v>39</v>
      </c>
      <c r="D165" s="52"/>
      <c r="E165" s="36"/>
      <c r="F165" s="52"/>
      <c r="G165" s="44">
        <f>IF($D$4&gt;0,SUM(H165:BE165)/($D$4*100),"")</f>
        <v>0.1431041379310345</v>
      </c>
      <c r="H165" s="64">
        <v>2</v>
      </c>
      <c r="I165" s="64">
        <v>10</v>
      </c>
      <c r="J165" s="64">
        <v>4</v>
      </c>
      <c r="K165" s="64">
        <v>20</v>
      </c>
      <c r="L165" s="64">
        <v>2</v>
      </c>
      <c r="M165" s="64"/>
      <c r="N165" s="64"/>
      <c r="O165" s="64"/>
      <c r="P165" s="64">
        <v>40</v>
      </c>
      <c r="Q165" s="64">
        <v>15</v>
      </c>
      <c r="R165" s="64"/>
      <c r="S165" s="64"/>
      <c r="T165" s="64">
        <v>15</v>
      </c>
      <c r="U165" s="64">
        <v>5</v>
      </c>
      <c r="V165" s="64"/>
      <c r="W165" s="64"/>
      <c r="X165" s="64">
        <v>50</v>
      </c>
      <c r="Y165" s="64"/>
      <c r="Z165" s="64"/>
      <c r="AA165" s="64"/>
      <c r="AB165" s="64">
        <v>10</v>
      </c>
      <c r="AC165" s="64">
        <v>45</v>
      </c>
      <c r="AD165" s="64"/>
      <c r="AE165" s="64"/>
      <c r="AF165" s="64">
        <v>33</v>
      </c>
      <c r="AG165" s="64"/>
      <c r="AH165" s="64">
        <v>10</v>
      </c>
      <c r="AI165" s="64"/>
      <c r="AJ165" s="64"/>
      <c r="AK165" s="64">
        <v>1</v>
      </c>
      <c r="AL165" s="64"/>
      <c r="AM165" s="64"/>
      <c r="AN165" s="64"/>
      <c r="AO165" s="64">
        <v>40</v>
      </c>
      <c r="AP165" s="64"/>
      <c r="AQ165" s="64"/>
      <c r="AR165" s="64">
        <v>15</v>
      </c>
      <c r="AS165" s="64">
        <v>5</v>
      </c>
      <c r="AT165" s="64">
        <v>20</v>
      </c>
      <c r="AU165" s="64"/>
      <c r="AV165" s="64">
        <v>15</v>
      </c>
      <c r="AW165" s="64">
        <v>8</v>
      </c>
      <c r="AX165" s="64"/>
      <c r="AY165" s="64">
        <v>40</v>
      </c>
      <c r="AZ165" s="64">
        <v>10</v>
      </c>
      <c r="BA165" s="64">
        <v>0.002</v>
      </c>
      <c r="BB165" s="64"/>
      <c r="BC165" s="64"/>
      <c r="BD165" s="64"/>
      <c r="BE165" s="65"/>
    </row>
    <row r="166" spans="1:57" ht="15" customHeight="1" thickBot="1" thickTop="1">
      <c r="A166" s="106"/>
      <c r="B166" s="109"/>
      <c r="C166" s="46" t="s">
        <v>51</v>
      </c>
      <c r="D166" s="53"/>
      <c r="E166" s="38"/>
      <c r="F166" s="54"/>
      <c r="G166" s="44">
        <f>IF($D$4&gt;0,SUM(H166:BE166)/($D$4*100),"")</f>
        <v>0.37689655172413794</v>
      </c>
      <c r="H166" s="69">
        <v>16</v>
      </c>
      <c r="I166" s="69">
        <v>40</v>
      </c>
      <c r="J166" s="69">
        <v>5</v>
      </c>
      <c r="K166" s="69">
        <v>30</v>
      </c>
      <c r="L166" s="69">
        <v>15</v>
      </c>
      <c r="P166" s="69">
        <v>20</v>
      </c>
      <c r="Q166" s="69">
        <v>80</v>
      </c>
      <c r="T166" s="69">
        <v>75</v>
      </c>
      <c r="U166" s="69">
        <v>65</v>
      </c>
      <c r="X166" s="69">
        <v>20</v>
      </c>
      <c r="AA166" s="69">
        <v>70</v>
      </c>
      <c r="AB166" s="69">
        <v>40</v>
      </c>
      <c r="AC166" s="69">
        <v>45</v>
      </c>
      <c r="AF166" s="69">
        <v>33</v>
      </c>
      <c r="AH166" s="69">
        <v>60</v>
      </c>
      <c r="AK166" s="69">
        <v>1</v>
      </c>
      <c r="AO166" s="69">
        <v>30</v>
      </c>
      <c r="AR166" s="69">
        <v>35</v>
      </c>
      <c r="AS166" s="69">
        <v>65</v>
      </c>
      <c r="AT166" s="69">
        <v>68</v>
      </c>
      <c r="AV166" s="69">
        <v>25</v>
      </c>
      <c r="AW166" s="69">
        <v>85</v>
      </c>
      <c r="AX166" s="69">
        <v>25</v>
      </c>
      <c r="AY166" s="69">
        <v>10</v>
      </c>
      <c r="AZ166" s="69">
        <v>55</v>
      </c>
      <c r="BA166" s="69">
        <v>80</v>
      </c>
      <c r="BE166" s="70"/>
    </row>
    <row r="167" spans="1:57" ht="15" customHeight="1" thickBot="1" thickTop="1">
      <c r="A167" s="107"/>
      <c r="B167" s="110"/>
      <c r="C167" s="49" t="s">
        <v>40</v>
      </c>
      <c r="D167" s="53"/>
      <c r="E167" s="38"/>
      <c r="F167" s="54"/>
      <c r="G167" s="44">
        <f>IF($D$4&gt;0,SUM(H167:BE167)/($D$4*100),"")</f>
        <v>0.37448275862068964</v>
      </c>
      <c r="H167" s="69">
        <v>82</v>
      </c>
      <c r="I167" s="69">
        <v>50</v>
      </c>
      <c r="J167" s="69">
        <v>91</v>
      </c>
      <c r="K167" s="69">
        <v>50</v>
      </c>
      <c r="L167" s="69">
        <v>83</v>
      </c>
      <c r="P167" s="69">
        <v>40</v>
      </c>
      <c r="Q167" s="69">
        <v>5</v>
      </c>
      <c r="T167" s="69">
        <v>10</v>
      </c>
      <c r="U167" s="69">
        <v>30</v>
      </c>
      <c r="X167" s="69">
        <v>30</v>
      </c>
      <c r="AA167" s="69">
        <v>30</v>
      </c>
      <c r="AB167" s="69">
        <v>50</v>
      </c>
      <c r="AC167" s="69">
        <v>10</v>
      </c>
      <c r="AF167" s="69">
        <v>33</v>
      </c>
      <c r="AH167" s="69">
        <v>30</v>
      </c>
      <c r="AK167" s="69">
        <v>98</v>
      </c>
      <c r="AO167" s="69">
        <v>30</v>
      </c>
      <c r="AR167" s="69">
        <v>50</v>
      </c>
      <c r="AS167" s="69">
        <v>30</v>
      </c>
      <c r="AT167" s="69">
        <v>32</v>
      </c>
      <c r="AV167" s="69">
        <v>60</v>
      </c>
      <c r="AW167" s="69">
        <v>7</v>
      </c>
      <c r="AX167" s="69">
        <v>50</v>
      </c>
      <c r="AY167" s="69">
        <v>50</v>
      </c>
      <c r="AZ167" s="69">
        <v>35</v>
      </c>
      <c r="BA167" s="69">
        <v>20</v>
      </c>
      <c r="BE167" s="70"/>
    </row>
    <row r="168" spans="1:57" ht="15" customHeight="1" thickTop="1">
      <c r="A168" s="105">
        <v>36</v>
      </c>
      <c r="B168" s="108" t="s">
        <v>41</v>
      </c>
      <c r="C168" s="43" t="s">
        <v>42</v>
      </c>
      <c r="D168" s="19">
        <f aca="true" t="shared" si="93" ref="D168:D173">SUM(H168:BE168)</f>
        <v>25</v>
      </c>
      <c r="E168" s="44">
        <f>D168/SUM(D168:D170)</f>
        <v>0.8928571428571429</v>
      </c>
      <c r="F168" s="55"/>
      <c r="G168" s="45"/>
      <c r="H168" s="64">
        <v>1</v>
      </c>
      <c r="I168" s="64"/>
      <c r="J168" s="64">
        <v>1</v>
      </c>
      <c r="K168" s="64">
        <v>1</v>
      </c>
      <c r="L168" s="64">
        <v>1</v>
      </c>
      <c r="M168" s="64"/>
      <c r="N168" s="64"/>
      <c r="O168" s="64"/>
      <c r="P168" s="64">
        <v>1</v>
      </c>
      <c r="Q168" s="64">
        <v>1</v>
      </c>
      <c r="R168" s="64"/>
      <c r="S168" s="64">
        <v>1</v>
      </c>
      <c r="T168" s="64">
        <v>1</v>
      </c>
      <c r="U168" s="64">
        <v>1</v>
      </c>
      <c r="V168" s="64"/>
      <c r="W168" s="64"/>
      <c r="X168" s="64">
        <v>1</v>
      </c>
      <c r="Y168" s="64"/>
      <c r="Z168" s="64"/>
      <c r="AA168" s="64">
        <v>1</v>
      </c>
      <c r="AB168" s="64">
        <v>1</v>
      </c>
      <c r="AC168" s="64"/>
      <c r="AD168" s="64"/>
      <c r="AE168" s="64"/>
      <c r="AF168" s="64">
        <v>1</v>
      </c>
      <c r="AG168" s="64"/>
      <c r="AH168" s="64">
        <v>1</v>
      </c>
      <c r="AI168" s="64"/>
      <c r="AJ168" s="64"/>
      <c r="AK168" s="64">
        <v>1</v>
      </c>
      <c r="AL168" s="64"/>
      <c r="AM168" s="64"/>
      <c r="AN168" s="64"/>
      <c r="AO168" s="64">
        <v>1</v>
      </c>
      <c r="AP168" s="64"/>
      <c r="AQ168" s="64"/>
      <c r="AR168" s="64">
        <v>1</v>
      </c>
      <c r="AS168" s="64">
        <v>1</v>
      </c>
      <c r="AT168" s="64">
        <v>1</v>
      </c>
      <c r="AU168" s="64"/>
      <c r="AV168" s="64">
        <v>1</v>
      </c>
      <c r="AW168" s="64">
        <v>1</v>
      </c>
      <c r="AX168" s="64">
        <v>1</v>
      </c>
      <c r="AY168" s="64">
        <v>1</v>
      </c>
      <c r="AZ168" s="64">
        <v>1</v>
      </c>
      <c r="BA168" s="64">
        <v>1</v>
      </c>
      <c r="BB168" s="64"/>
      <c r="BC168" s="64"/>
      <c r="BD168" s="64"/>
      <c r="BE168" s="65"/>
    </row>
    <row r="169" spans="1:57" ht="15" customHeight="1">
      <c r="A169" s="106"/>
      <c r="B169" s="109"/>
      <c r="C169" s="46" t="s">
        <v>43</v>
      </c>
      <c r="D169" s="24">
        <f t="shared" si="93"/>
        <v>1</v>
      </c>
      <c r="E169" s="47">
        <f>D169/SUM(D168:D170)</f>
        <v>0.03571428571428571</v>
      </c>
      <c r="F169" s="54"/>
      <c r="G169" s="48"/>
      <c r="I169" s="69">
        <v>1</v>
      </c>
      <c r="BE169" s="70"/>
    </row>
    <row r="170" spans="1:57" ht="15" customHeight="1" thickBot="1">
      <c r="A170" s="107"/>
      <c r="B170" s="110"/>
      <c r="C170" s="49" t="s">
        <v>44</v>
      </c>
      <c r="D170" s="29">
        <f t="shared" si="93"/>
        <v>2</v>
      </c>
      <c r="E170" s="50">
        <f>D170/SUM(D168:D170)</f>
        <v>0.07142857142857142</v>
      </c>
      <c r="F170" s="54"/>
      <c r="G170" s="48"/>
      <c r="H170" s="69">
        <v>1</v>
      </c>
      <c r="AC170" s="69">
        <v>1</v>
      </c>
      <c r="BE170" s="70"/>
    </row>
    <row r="171" spans="1:57" ht="15" customHeight="1" thickTop="1">
      <c r="A171" s="105">
        <v>37</v>
      </c>
      <c r="B171" s="108" t="s">
        <v>45</v>
      </c>
      <c r="C171" s="43" t="s">
        <v>42</v>
      </c>
      <c r="D171" s="19">
        <f t="shared" si="93"/>
        <v>24</v>
      </c>
      <c r="E171" s="44">
        <f>D171/SUM(D171:D173)</f>
        <v>0.9230769230769231</v>
      </c>
      <c r="F171" s="55"/>
      <c r="G171" s="45"/>
      <c r="H171" s="64">
        <v>1</v>
      </c>
      <c r="I171" s="64">
        <v>1</v>
      </c>
      <c r="J171" s="64">
        <v>1</v>
      </c>
      <c r="K171" s="64">
        <v>1</v>
      </c>
      <c r="L171" s="64">
        <v>1</v>
      </c>
      <c r="M171" s="64"/>
      <c r="N171" s="64"/>
      <c r="O171" s="64"/>
      <c r="P171" s="64">
        <v>1</v>
      </c>
      <c r="Q171" s="64">
        <v>1</v>
      </c>
      <c r="R171" s="64"/>
      <c r="S171" s="64"/>
      <c r="T171" s="64">
        <v>1</v>
      </c>
      <c r="U171" s="64">
        <v>1</v>
      </c>
      <c r="V171" s="64"/>
      <c r="W171" s="64"/>
      <c r="X171" s="64">
        <v>1</v>
      </c>
      <c r="Y171" s="64"/>
      <c r="Z171" s="64"/>
      <c r="AA171" s="64">
        <v>1</v>
      </c>
      <c r="AB171" s="64">
        <v>1</v>
      </c>
      <c r="AC171" s="64"/>
      <c r="AD171" s="64"/>
      <c r="AE171" s="64"/>
      <c r="AF171" s="64">
        <v>1</v>
      </c>
      <c r="AG171" s="64"/>
      <c r="AH171" s="64">
        <v>1</v>
      </c>
      <c r="AI171" s="64"/>
      <c r="AJ171" s="64"/>
      <c r="AK171" s="64">
        <v>1</v>
      </c>
      <c r="AL171" s="64"/>
      <c r="AM171" s="64"/>
      <c r="AN171" s="64"/>
      <c r="AO171" s="64">
        <v>1</v>
      </c>
      <c r="AP171" s="64"/>
      <c r="AQ171" s="64"/>
      <c r="AR171" s="64">
        <v>1</v>
      </c>
      <c r="AS171" s="64">
        <v>1</v>
      </c>
      <c r="AT171" s="64">
        <v>1</v>
      </c>
      <c r="AU171" s="64"/>
      <c r="AV171" s="64">
        <v>1</v>
      </c>
      <c r="AW171" s="64">
        <v>1</v>
      </c>
      <c r="AX171" s="64"/>
      <c r="AY171" s="64">
        <v>1</v>
      </c>
      <c r="AZ171" s="64">
        <v>1</v>
      </c>
      <c r="BA171" s="64">
        <v>1</v>
      </c>
      <c r="BB171" s="64"/>
      <c r="BC171" s="64"/>
      <c r="BD171" s="64"/>
      <c r="BE171" s="65"/>
    </row>
    <row r="172" spans="1:57" ht="15" customHeight="1">
      <c r="A172" s="106"/>
      <c r="B172" s="109"/>
      <c r="C172" s="46" t="s">
        <v>43</v>
      </c>
      <c r="D172" s="24">
        <f t="shared" si="93"/>
        <v>1</v>
      </c>
      <c r="E172" s="47">
        <f>D172/SUM(D171:D173)</f>
        <v>0.038461538461538464</v>
      </c>
      <c r="F172" s="54"/>
      <c r="G172" s="48"/>
      <c r="AV172" s="69">
        <v>0</v>
      </c>
      <c r="AX172" s="69">
        <v>1</v>
      </c>
      <c r="BE172" s="70"/>
    </row>
    <row r="173" spans="1:57" ht="15" customHeight="1" thickBot="1">
      <c r="A173" s="107"/>
      <c r="B173" s="110"/>
      <c r="C173" s="49" t="s">
        <v>44</v>
      </c>
      <c r="D173" s="29">
        <f t="shared" si="93"/>
        <v>1</v>
      </c>
      <c r="E173" s="50">
        <f>D173/SUM(D171:D173)</f>
        <v>0.038461538461538464</v>
      </c>
      <c r="F173" s="56"/>
      <c r="G173" s="57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>
        <v>1</v>
      </c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4"/>
    </row>
    <row r="174" ht="15" customHeight="1" thickTop="1"/>
  </sheetData>
  <mergeCells count="150">
    <mergeCell ref="B2:C2"/>
    <mergeCell ref="CA2:CA3"/>
    <mergeCell ref="CB2:CB3"/>
    <mergeCell ref="CC2:CC3"/>
    <mergeCell ref="BW2:BW3"/>
    <mergeCell ref="BX2:BX3"/>
    <mergeCell ref="BY2:BY3"/>
    <mergeCell ref="BZ2:BZ3"/>
    <mergeCell ref="BV2:BV3"/>
    <mergeCell ref="BO2:BO3"/>
    <mergeCell ref="BP2:BP3"/>
    <mergeCell ref="BQ2:BQ3"/>
    <mergeCell ref="BR2:BR3"/>
    <mergeCell ref="BS2:BS3"/>
    <mergeCell ref="BT2:BT3"/>
    <mergeCell ref="BL2:BL3"/>
    <mergeCell ref="BM2:BM3"/>
    <mergeCell ref="BN2:BN3"/>
    <mergeCell ref="BU2:BU3"/>
    <mergeCell ref="BH2:BH3"/>
    <mergeCell ref="BI2:BI3"/>
    <mergeCell ref="BJ2:BJ3"/>
    <mergeCell ref="BK2:BK3"/>
    <mergeCell ref="BD2:BD3"/>
    <mergeCell ref="BE2:BE3"/>
    <mergeCell ref="BF2:BF3"/>
    <mergeCell ref="BG2:BG3"/>
    <mergeCell ref="AZ2:AZ3"/>
    <mergeCell ref="BA2:BA3"/>
    <mergeCell ref="BB2:BB3"/>
    <mergeCell ref="BC2:BC3"/>
    <mergeCell ref="AV2:AV3"/>
    <mergeCell ref="AW2:AW3"/>
    <mergeCell ref="AX2:AX3"/>
    <mergeCell ref="AY2:AY3"/>
    <mergeCell ref="AR2:AR3"/>
    <mergeCell ref="AS2:AS3"/>
    <mergeCell ref="AT2:AT3"/>
    <mergeCell ref="AU2:AU3"/>
    <mergeCell ref="AH2:AH3"/>
    <mergeCell ref="AK2:AK3"/>
    <mergeCell ref="AL2:AL3"/>
    <mergeCell ref="AM2:AM3"/>
    <mergeCell ref="AD2:AD3"/>
    <mergeCell ref="AE2:AE3"/>
    <mergeCell ref="AF2:AF3"/>
    <mergeCell ref="AG2:AG3"/>
    <mergeCell ref="Y2:Y3"/>
    <mergeCell ref="AA2:AA3"/>
    <mergeCell ref="AB2:AB3"/>
    <mergeCell ref="AC2:AC3"/>
    <mergeCell ref="Z2:Z3"/>
    <mergeCell ref="U2:U3"/>
    <mergeCell ref="V2:V3"/>
    <mergeCell ref="W2:W3"/>
    <mergeCell ref="X2:X3"/>
    <mergeCell ref="Q2:Q3"/>
    <mergeCell ref="R2:R3"/>
    <mergeCell ref="S2:S3"/>
    <mergeCell ref="T2:T3"/>
    <mergeCell ref="A165:A167"/>
    <mergeCell ref="A168:A170"/>
    <mergeCell ref="B168:B170"/>
    <mergeCell ref="A171:A173"/>
    <mergeCell ref="B171:B173"/>
    <mergeCell ref="B163:C163"/>
    <mergeCell ref="B164:C164"/>
    <mergeCell ref="B165:B167"/>
    <mergeCell ref="B160:C160"/>
    <mergeCell ref="B161:C161"/>
    <mergeCell ref="B162:C162"/>
    <mergeCell ref="A154:A156"/>
    <mergeCell ref="B154:B156"/>
    <mergeCell ref="A157:A159"/>
    <mergeCell ref="B157:B159"/>
    <mergeCell ref="A148:A150"/>
    <mergeCell ref="B148:B150"/>
    <mergeCell ref="A151:A153"/>
    <mergeCell ref="B151:B153"/>
    <mergeCell ref="A145:A147"/>
    <mergeCell ref="B145:B147"/>
    <mergeCell ref="A124:A129"/>
    <mergeCell ref="B124:B129"/>
    <mergeCell ref="B142:B144"/>
    <mergeCell ref="A142:A144"/>
    <mergeCell ref="A130:A135"/>
    <mergeCell ref="B130:B135"/>
    <mergeCell ref="A136:A141"/>
    <mergeCell ref="B136:B141"/>
    <mergeCell ref="A112:A117"/>
    <mergeCell ref="B112:B117"/>
    <mergeCell ref="A118:A123"/>
    <mergeCell ref="B118:B123"/>
    <mergeCell ref="A100:A105"/>
    <mergeCell ref="B100:B105"/>
    <mergeCell ref="A106:A111"/>
    <mergeCell ref="B106:B111"/>
    <mergeCell ref="A88:A93"/>
    <mergeCell ref="B88:B93"/>
    <mergeCell ref="A94:A99"/>
    <mergeCell ref="B94:B99"/>
    <mergeCell ref="A76:A81"/>
    <mergeCell ref="B76:B81"/>
    <mergeCell ref="A82:A87"/>
    <mergeCell ref="B82:B87"/>
    <mergeCell ref="A64:A69"/>
    <mergeCell ref="B64:B69"/>
    <mergeCell ref="A70:A75"/>
    <mergeCell ref="B70:B75"/>
    <mergeCell ref="A54:A58"/>
    <mergeCell ref="B54:B58"/>
    <mergeCell ref="A59:A63"/>
    <mergeCell ref="B59:B63"/>
    <mergeCell ref="A42:A47"/>
    <mergeCell ref="B42:B47"/>
    <mergeCell ref="A48:A53"/>
    <mergeCell ref="B48:B53"/>
    <mergeCell ref="P2:P3"/>
    <mergeCell ref="D2:D3"/>
    <mergeCell ref="F2:F3"/>
    <mergeCell ref="E2:E3"/>
    <mergeCell ref="L2:L3"/>
    <mergeCell ref="M2:M3"/>
    <mergeCell ref="N2:N3"/>
    <mergeCell ref="O2:O3"/>
    <mergeCell ref="I2:I3"/>
    <mergeCell ref="G2:G3"/>
    <mergeCell ref="J2:J3"/>
    <mergeCell ref="K2:K3"/>
    <mergeCell ref="A36:A41"/>
    <mergeCell ref="B36:B41"/>
    <mergeCell ref="H2:H3"/>
    <mergeCell ref="B4:B5"/>
    <mergeCell ref="A4:A5"/>
    <mergeCell ref="A24:A29"/>
    <mergeCell ref="B24:B29"/>
    <mergeCell ref="A30:A35"/>
    <mergeCell ref="B30:B35"/>
    <mergeCell ref="A18:A23"/>
    <mergeCell ref="B18:B23"/>
    <mergeCell ref="B6:B11"/>
    <mergeCell ref="A6:A11"/>
    <mergeCell ref="B12:B17"/>
    <mergeCell ref="A12:A17"/>
    <mergeCell ref="AN2:AN3"/>
    <mergeCell ref="AI2:AI3"/>
    <mergeCell ref="AJ2:AJ3"/>
    <mergeCell ref="AQ2:AQ3"/>
    <mergeCell ref="AO2:AO3"/>
    <mergeCell ref="AP2:AP3"/>
  </mergeCells>
  <printOptions horizontalCentered="1"/>
  <pageMargins left="0.7086614173228347" right="0.4330708661417323" top="0.93" bottom="0.68" header="0.51" footer="0.33"/>
  <pageSetup horizontalDpi="300" verticalDpi="300" orientation="portrait" paperSize="9" scale="97" r:id="rId1"/>
  <headerFooter alignWithMargins="0">
    <oddHeader xml:space="preserve">&amp;LFAI / CIA&amp;CANNUAL STATISTICS 2002&amp;R ATTACHMENT 4  </oddHeader>
    <oddFooter>&amp;C&amp;P/&amp;N</oddFooter>
  </headerFooter>
  <rowBreaks count="4" manualBreakCount="4">
    <brk id="41" max="6" man="1"/>
    <brk id="81" max="6" man="1"/>
    <brk id="117" max="6" man="1"/>
    <brk id="1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1" sqref="A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</dc:creator>
  <cp:keywords/>
  <dc:description/>
  <cp:lastModifiedBy>anagorsk</cp:lastModifiedBy>
  <cp:lastPrinted>2003-04-01T13:20:45Z</cp:lastPrinted>
  <dcterms:created xsi:type="dcterms:W3CDTF">2002-03-28T10:44:29Z</dcterms:created>
  <dcterms:modified xsi:type="dcterms:W3CDTF">2008-06-17T16:22:11Z</dcterms:modified>
  <cp:category/>
  <cp:version/>
  <cp:contentType/>
  <cp:contentStatus/>
</cp:coreProperties>
</file>