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512" windowWidth="12876" windowHeight="9348" activeTab="0"/>
  </bookViews>
  <sheets>
    <sheet name="Totals" sheetId="1" r:id="rId1"/>
    <sheet name="Completed by" sheetId="2" r:id="rId2"/>
    <sheet name="Sheet3" sheetId="3" r:id="rId3"/>
  </sheets>
  <definedNames>
    <definedName name="_xlnm.Print_Area" localSheetId="0">'Totals'!$A$1:$G$172</definedName>
    <definedName name="_xlnm.Print_Titles" localSheetId="0">'Totals'!$A:$G,'Totals'!$1:$4</definedName>
  </definedNames>
  <calcPr fullCalcOnLoad="1"/>
</workbook>
</file>

<file path=xl/sharedStrings.xml><?xml version="1.0" encoding="utf-8"?>
<sst xmlns="http://schemas.openxmlformats.org/spreadsheetml/2006/main" count="720" uniqueCount="136">
  <si>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</si>
  <si>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</si>
  <si>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</si>
  <si>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</si>
  <si>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</si>
  <si>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</si>
  <si>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</si>
  <si>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</si>
  <si>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</si>
  <si>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</si>
  <si>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</si>
  <si>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</si>
  <si>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</si>
  <si>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</si>
  <si>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</si>
  <si>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</si>
  <si>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</si>
  <si>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</si>
  <si>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</si>
  <si>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</si>
  <si>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</si>
  <si>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</si>
  <si>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</si>
  <si>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</si>
  <si>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</si>
  <si>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</si>
  <si>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</si>
  <si>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</si>
  <si>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</si>
  <si>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</si>
  <si>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</si>
  <si>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</si>
  <si>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</si>
  <si>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</si>
  <si>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</si>
  <si>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</si>
  <si>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</si>
  <si>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</si>
  <si>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</si>
  <si>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</si>
  <si>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</si>
  <si>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</si>
  <si>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</si>
  <si>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</si>
  <si>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</si>
  <si>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</si>
  <si>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</si>
  <si>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</si>
  <si>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</si>
  <si>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</si>
  <si>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</si>
  <si>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</si>
  <si>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</si>
  <si>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</si>
  <si>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</si>
  <si>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</si>
  <si>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</si>
  <si>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</si>
  <si>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CROATIA</t>
  </si>
  <si>
    <t>CZECH REPUBLIC</t>
  </si>
  <si>
    <t>DENMARK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</si>
  <si>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</si>
  <si>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</si>
  <si>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</si>
  <si>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</si>
  <si>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</si>
  <si>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</si>
  <si>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</si>
  <si>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</si>
  <si>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</si>
  <si>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</si>
  <si>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</si>
  <si>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</si>
  <si>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</si>
  <si>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</si>
  <si>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</si>
  <si>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</si>
  <si>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</si>
  <si>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</si>
  <si>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</si>
  <si>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</si>
  <si>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</si>
  <si>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</si>
  <si>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</si>
  <si>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</si>
  <si>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</si>
  <si>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</si>
  <si>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</si>
  <si>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</si>
  <si>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</si>
  <si>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</si>
  <si>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</si>
  <si>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</si>
  <si>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</si>
  <si>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</si>
  <si>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</si>
  <si>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</si>
  <si>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MACEDONIA</t>
  </si>
  <si>
    <t>CANADA</t>
  </si>
  <si>
    <t>LUXEMBOURG</t>
  </si>
  <si>
    <t>MEXICO</t>
  </si>
  <si>
    <t>BELARUS</t>
  </si>
  <si>
    <t>BULGARIA</t>
  </si>
  <si>
    <t xml:space="preserve"> </t>
  </si>
  <si>
    <t>2004 - Statistics received from</t>
  </si>
  <si>
    <t>Canada</t>
  </si>
  <si>
    <t>Ukraine</t>
  </si>
  <si>
    <t>Austria</t>
  </si>
  <si>
    <t>Kenya</t>
  </si>
  <si>
    <t>United Kingdom</t>
  </si>
  <si>
    <t>Luxembourg</t>
  </si>
  <si>
    <t>Sweden</t>
  </si>
  <si>
    <t>Germany</t>
  </si>
  <si>
    <t>Spain</t>
  </si>
  <si>
    <t>Poland</t>
  </si>
  <si>
    <t>Slovak Republic</t>
  </si>
  <si>
    <t xml:space="preserve">FAI Championship selection process based on  </t>
  </si>
  <si>
    <t>Belgium</t>
  </si>
  <si>
    <t>Denmark</t>
  </si>
  <si>
    <t>Hungary</t>
  </si>
  <si>
    <t xml:space="preserve">Japan </t>
  </si>
  <si>
    <t>Finland</t>
  </si>
  <si>
    <t xml:space="preserve">Switzerland </t>
  </si>
  <si>
    <t>Russia</t>
  </si>
  <si>
    <t>Korea</t>
  </si>
  <si>
    <t xml:space="preserve">  </t>
  </si>
  <si>
    <t>United States</t>
  </si>
  <si>
    <t xml:space="preserve">Australia </t>
  </si>
  <si>
    <t>Czech Republic</t>
  </si>
  <si>
    <t xml:space="preserve">Slovenia </t>
  </si>
  <si>
    <t>BRAZIL
not member in 2007</t>
  </si>
  <si>
    <t>CHINA
not member in 2007</t>
  </si>
  <si>
    <t>`</t>
  </si>
  <si>
    <t>MONTENEGRO</t>
  </si>
  <si>
    <t xml:space="preserve">SERBIA  </t>
  </si>
  <si>
    <t>8'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</si>
</sst>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0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0" fontId="1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0" fontId="1" fillId="0" borderId="13" xfId="0" applyNumberFormat="1" applyFont="1" applyBorder="1" applyAlignment="1" applyProtection="1">
      <alignment horizontal="center" vertical="center"/>
      <protection/>
    </xf>
    <xf numFmtId="1" fontId="2" fillId="0" borderId="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1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7" xfId="0" applyNumberFormat="1" applyFont="1" applyFill="1" applyBorder="1" applyAlignment="1" applyProtection="1">
      <alignment horizontal="center" vertical="center"/>
      <protection/>
    </xf>
    <xf numFmtId="9" fontId="1" fillId="1" borderId="17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9" fontId="1" fillId="3" borderId="18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2" xfId="0" applyFont="1" applyFill="1" applyBorder="1" applyAlignment="1" applyProtection="1">
      <alignment horizontal="center" vertical="center"/>
      <protection/>
    </xf>
    <xf numFmtId="1" fontId="2" fillId="1" borderId="12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10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10" fontId="1" fillId="4" borderId="28" xfId="0" applyNumberFormat="1" applyFont="1" applyFill="1" applyBorder="1" applyAlignment="1" applyProtection="1">
      <alignment horizontal="center" vertical="center" wrapText="1"/>
      <protection/>
    </xf>
    <xf numFmtId="10" fontId="1" fillId="4" borderId="29" xfId="0" applyNumberFormat="1" applyFont="1" applyFill="1" applyBorder="1" applyAlignment="1" applyProtection="1">
      <alignment horizontal="center" vertical="center" wrapText="1"/>
      <protection/>
    </xf>
    <xf numFmtId="9" fontId="1" fillId="4" borderId="17" xfId="0" applyNumberFormat="1" applyFont="1" applyFill="1" applyBorder="1" applyAlignment="1" applyProtection="1">
      <alignment horizontal="center" vertical="center"/>
      <protection/>
    </xf>
    <xf numFmtId="9" fontId="1" fillId="4" borderId="18" xfId="0" applyNumberFormat="1" applyFont="1" applyFill="1" applyBorder="1" applyAlignment="1" applyProtection="1">
      <alignment horizontal="center" vertical="center"/>
      <protection/>
    </xf>
    <xf numFmtId="9" fontId="1" fillId="4" borderId="19" xfId="0" applyNumberFormat="1" applyFont="1" applyFill="1" applyBorder="1" applyAlignment="1" applyProtection="1">
      <alignment horizontal="center" vertical="center"/>
      <protection/>
    </xf>
    <xf numFmtId="9" fontId="1" fillId="4" borderId="26" xfId="0" applyNumberFormat="1" applyFont="1" applyFill="1" applyBorder="1" applyAlignment="1" applyProtection="1">
      <alignment horizontal="center" vertical="center"/>
      <protection/>
    </xf>
    <xf numFmtId="10" fontId="1" fillId="4" borderId="17" xfId="0" applyNumberFormat="1" applyFont="1" applyFill="1" applyBorder="1" applyAlignment="1" applyProtection="1">
      <alignment horizontal="center" vertical="center"/>
      <protection/>
    </xf>
    <xf numFmtId="10" fontId="1" fillId="4" borderId="18" xfId="0" applyNumberFormat="1" applyFont="1" applyFill="1" applyBorder="1" applyAlignment="1" applyProtection="1">
      <alignment horizontal="center" vertical="center"/>
      <protection/>
    </xf>
    <xf numFmtId="10" fontId="1" fillId="4" borderId="24" xfId="0" applyNumberFormat="1" applyFont="1" applyFill="1" applyBorder="1" applyAlignment="1" applyProtection="1">
      <alignment horizontal="center" vertical="center"/>
      <protection/>
    </xf>
    <xf numFmtId="10" fontId="1" fillId="4" borderId="19" xfId="0" applyNumberFormat="1" applyFont="1" applyFill="1" applyBorder="1" applyAlignment="1" applyProtection="1">
      <alignment horizontal="center" vertical="center"/>
      <protection/>
    </xf>
    <xf numFmtId="10" fontId="1" fillId="4" borderId="21" xfId="0" applyNumberFormat="1" applyFont="1" applyFill="1" applyBorder="1" applyAlignment="1" applyProtection="1">
      <alignment horizontal="center" vertical="center"/>
      <protection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textRotation="90" wrapText="1"/>
      <protection locked="0"/>
    </xf>
    <xf numFmtId="0" fontId="2" fillId="0" borderId="27" xfId="0" applyFont="1" applyFill="1" applyBorder="1" applyAlignment="1" applyProtection="1">
      <alignment horizontal="center" vertical="center" textRotation="90" wrapText="1"/>
      <protection locked="0"/>
    </xf>
    <xf numFmtId="0" fontId="2" fillId="6" borderId="30" xfId="0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10" fontId="2" fillId="4" borderId="17" xfId="0" applyNumberFormat="1" applyFont="1" applyFill="1" applyBorder="1" applyAlignment="1" applyProtection="1">
      <alignment horizontal="center" vertical="center" wrapText="1"/>
      <protection/>
    </xf>
    <xf numFmtId="10" fontId="2" fillId="4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0" fontId="1" fillId="6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6" borderId="31" xfId="0" applyFont="1" applyFill="1" applyBorder="1" applyAlignment="1" applyProtection="1">
      <alignment horizontal="left" vertical="center" wrapText="1" indent="1"/>
      <protection/>
    </xf>
    <xf numFmtId="0" fontId="2" fillId="6" borderId="6" xfId="0" applyFont="1" applyFill="1" applyBorder="1" applyAlignment="1" applyProtection="1">
      <alignment horizontal="left" vertical="center" wrapText="1" indent="1"/>
      <protection/>
    </xf>
    <xf numFmtId="0" fontId="2" fillId="6" borderId="33" xfId="0" applyFont="1" applyFill="1" applyBorder="1" applyAlignment="1" applyProtection="1">
      <alignment horizontal="left" vertical="center" wrapText="1" indent="1"/>
      <protection/>
    </xf>
    <xf numFmtId="0" fontId="2" fillId="6" borderId="10" xfId="0" applyFont="1" applyFill="1" applyBorder="1" applyAlignment="1" applyProtection="1">
      <alignment horizontal="left" vertical="center" wrapText="1" indent="1"/>
      <protection/>
    </xf>
    <xf numFmtId="0" fontId="1" fillId="6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0" fontId="2" fillId="0" borderId="17" xfId="0" applyNumberFormat="1" applyFont="1" applyBorder="1" applyAlignment="1" applyProtection="1">
      <alignment horizontal="center" vertical="center" wrapText="1"/>
      <protection/>
    </xf>
    <xf numFmtId="10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 textRotation="90"/>
      <protection locked="0"/>
    </xf>
    <xf numFmtId="0" fontId="0" fillId="0" borderId="38" xfId="0" applyFill="1" applyBorder="1" applyAlignment="1">
      <alignment horizontal="center" vertical="center" textRotation="9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2"/>
  <sheetViews>
    <sheetView tabSelected="1" zoomScaleSheetLayoutView="100" workbookViewId="0" topLeftCell="A1">
      <pane xSplit="9156" ySplit="2196" topLeftCell="A165" activePane="bottomRight" state="split"/>
      <selection pane="topLeft" activeCell="H1" sqref="H1:H2"/>
      <selection pane="topRight" activeCell="BA1" sqref="BA1:BA2"/>
      <selection pane="bottomLeft" activeCell="C3" sqref="C3"/>
      <selection pane="bottomRight" activeCell="BA164" sqref="BA164"/>
    </sheetView>
  </sheetViews>
  <sheetFormatPr defaultColWidth="9.140625" defaultRowHeight="15" customHeight="1"/>
  <cols>
    <col min="1" max="1" width="5.57421875" style="47" customWidth="1"/>
    <col min="2" max="2" width="19.00390625" style="4" customWidth="1"/>
    <col min="3" max="3" width="18.28125" style="48" customWidth="1"/>
    <col min="4" max="4" width="9.28125" style="49" customWidth="1"/>
    <col min="5" max="5" width="9.28125" style="50" customWidth="1"/>
    <col min="6" max="6" width="9.28125" style="51" customWidth="1"/>
    <col min="7" max="7" width="9.28125" style="81" customWidth="1"/>
    <col min="8" max="57" width="9.28125" style="58" customWidth="1"/>
    <col min="58" max="16384" width="9.28125" style="1" customWidth="1"/>
  </cols>
  <sheetData>
    <row r="1" spans="1:81" s="2" customFormat="1" ht="48.75" customHeight="1" thickBot="1" thickTop="1">
      <c r="A1" s="3"/>
      <c r="B1" s="4"/>
      <c r="C1" s="5"/>
      <c r="D1" s="93" t="s">
        <v>20</v>
      </c>
      <c r="E1" s="109" t="s">
        <v>49</v>
      </c>
      <c r="F1" s="93" t="s">
        <v>32</v>
      </c>
      <c r="G1" s="91" t="s">
        <v>49</v>
      </c>
      <c r="H1" s="86" t="s">
        <v>55</v>
      </c>
      <c r="I1" s="86" t="s">
        <v>56</v>
      </c>
      <c r="J1" s="86" t="s">
        <v>101</v>
      </c>
      <c r="K1" s="86" t="s">
        <v>57</v>
      </c>
      <c r="L1" s="86" t="s">
        <v>130</v>
      </c>
      <c r="M1" s="86" t="s">
        <v>102</v>
      </c>
      <c r="N1" s="86" t="s">
        <v>98</v>
      </c>
      <c r="O1" s="86" t="s">
        <v>131</v>
      </c>
      <c r="P1" s="86" t="s">
        <v>58</v>
      </c>
      <c r="Q1" s="86" t="s">
        <v>59</v>
      </c>
      <c r="R1" s="86" t="s">
        <v>60</v>
      </c>
      <c r="S1" s="86" t="s">
        <v>61</v>
      </c>
      <c r="T1" s="86" t="s">
        <v>95</v>
      </c>
      <c r="U1" s="86" t="s">
        <v>62</v>
      </c>
      <c r="V1" s="86" t="s">
        <v>63</v>
      </c>
      <c r="W1" s="86" t="s">
        <v>64</v>
      </c>
      <c r="X1" s="86" t="s">
        <v>65</v>
      </c>
      <c r="Y1" s="86" t="s">
        <v>66</v>
      </c>
      <c r="Z1" s="86" t="s">
        <v>96</v>
      </c>
      <c r="AA1" s="86" t="s">
        <v>67</v>
      </c>
      <c r="AB1" s="86" t="s">
        <v>68</v>
      </c>
      <c r="AC1" s="86" t="s">
        <v>69</v>
      </c>
      <c r="AD1" s="86" t="s">
        <v>70</v>
      </c>
      <c r="AE1" s="86" t="s">
        <v>71</v>
      </c>
      <c r="AF1" s="86" t="s">
        <v>72</v>
      </c>
      <c r="AG1" s="86" t="s">
        <v>73</v>
      </c>
      <c r="AH1" s="86" t="s">
        <v>99</v>
      </c>
      <c r="AI1" s="86" t="s">
        <v>97</v>
      </c>
      <c r="AJ1" s="86" t="s">
        <v>100</v>
      </c>
      <c r="AK1" s="120" t="s">
        <v>133</v>
      </c>
      <c r="AL1" s="86" t="s">
        <v>74</v>
      </c>
      <c r="AM1" s="86" t="s">
        <v>75</v>
      </c>
      <c r="AN1" s="86" t="s">
        <v>76</v>
      </c>
      <c r="AO1" s="86" t="s">
        <v>77</v>
      </c>
      <c r="AP1" s="86" t="s">
        <v>78</v>
      </c>
      <c r="AQ1" s="86" t="s">
        <v>134</v>
      </c>
      <c r="AR1" s="86" t="s">
        <v>79</v>
      </c>
      <c r="AS1" s="86" t="s">
        <v>80</v>
      </c>
      <c r="AT1" s="86" t="s">
        <v>81</v>
      </c>
      <c r="AU1" s="86" t="s">
        <v>82</v>
      </c>
      <c r="AV1" s="86" t="s">
        <v>83</v>
      </c>
      <c r="AW1" s="86" t="s">
        <v>84</v>
      </c>
      <c r="AX1" s="86" t="s">
        <v>85</v>
      </c>
      <c r="AY1" s="86" t="s">
        <v>86</v>
      </c>
      <c r="AZ1" s="86" t="s">
        <v>87</v>
      </c>
      <c r="BA1" s="86" t="s">
        <v>88</v>
      </c>
      <c r="BB1" s="86" t="s">
        <v>89</v>
      </c>
      <c r="BC1" s="86">
        <v>47</v>
      </c>
      <c r="BD1" s="86">
        <v>48</v>
      </c>
      <c r="BE1" s="122">
        <v>49</v>
      </c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</row>
    <row r="2" spans="1:81" s="2" customFormat="1" ht="48.75" customHeight="1" thickBot="1" thickTop="1">
      <c r="A2" s="3"/>
      <c r="B2" s="6" t="s">
        <v>48</v>
      </c>
      <c r="C2" s="7">
        <v>47</v>
      </c>
      <c r="D2" s="94"/>
      <c r="E2" s="110"/>
      <c r="F2" s="94"/>
      <c r="G2" s="92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 t="s">
        <v>96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121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23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</row>
    <row r="3" spans="1:57" ht="15" customHeight="1" thickBot="1" thickTop="1">
      <c r="A3" s="108"/>
      <c r="B3" s="107" t="s">
        <v>45</v>
      </c>
      <c r="C3" s="8" t="s">
        <v>46</v>
      </c>
      <c r="D3" s="9">
        <f aca="true" t="shared" si="0" ref="D3:D34">SUM(H3:BE3)</f>
        <v>25</v>
      </c>
      <c r="E3" s="10">
        <f>IF(D3&gt;0,D3/$C$2,"")</f>
        <v>0.5319148936170213</v>
      </c>
      <c r="F3" s="11"/>
      <c r="G3" s="71"/>
      <c r="H3" s="53">
        <v>1</v>
      </c>
      <c r="I3" s="53">
        <v>1</v>
      </c>
      <c r="J3" s="53"/>
      <c r="K3" s="53">
        <v>1</v>
      </c>
      <c r="L3" s="53">
        <v>1</v>
      </c>
      <c r="M3" s="53"/>
      <c r="N3" s="53">
        <v>1</v>
      </c>
      <c r="O3" s="53" t="s">
        <v>103</v>
      </c>
      <c r="P3" s="53" t="s">
        <v>103</v>
      </c>
      <c r="Q3" s="53">
        <v>1</v>
      </c>
      <c r="R3" s="53">
        <v>1</v>
      </c>
      <c r="S3" s="53">
        <v>1</v>
      </c>
      <c r="T3" s="53" t="s">
        <v>103</v>
      </c>
      <c r="U3" s="53">
        <v>1</v>
      </c>
      <c r="V3" s="53" t="s">
        <v>103</v>
      </c>
      <c r="W3" s="53"/>
      <c r="X3" s="53">
        <v>1</v>
      </c>
      <c r="Y3" s="53"/>
      <c r="Z3" s="53"/>
      <c r="AA3" s="53" t="s">
        <v>103</v>
      </c>
      <c r="AB3" s="53">
        <v>1</v>
      </c>
      <c r="AC3" s="53">
        <v>1</v>
      </c>
      <c r="AD3" s="53" t="s">
        <v>103</v>
      </c>
      <c r="AE3" s="53" t="s">
        <v>103</v>
      </c>
      <c r="AF3" s="53">
        <v>1</v>
      </c>
      <c r="AG3" s="53">
        <v>1</v>
      </c>
      <c r="AH3" s="53">
        <v>1</v>
      </c>
      <c r="AI3" s="53"/>
      <c r="AJ3" s="53"/>
      <c r="AK3" s="53" t="s">
        <v>103</v>
      </c>
      <c r="AL3" s="53">
        <v>1</v>
      </c>
      <c r="AM3" s="53"/>
      <c r="AN3" s="53" t="s">
        <v>103</v>
      </c>
      <c r="AO3" s="53">
        <v>1</v>
      </c>
      <c r="AP3" s="53">
        <v>1</v>
      </c>
      <c r="AQ3" s="52"/>
      <c r="AR3" s="53" t="s">
        <v>103</v>
      </c>
      <c r="AS3" s="53">
        <v>1</v>
      </c>
      <c r="AT3" s="53" t="s">
        <v>103</v>
      </c>
      <c r="AU3" s="53" t="s">
        <v>103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1</v>
      </c>
      <c r="BB3" s="53"/>
      <c r="BC3" s="53"/>
      <c r="BD3" s="53"/>
      <c r="BE3" s="54"/>
    </row>
    <row r="4" spans="1:57" ht="15" customHeight="1" thickBot="1" thickTop="1">
      <c r="A4" s="108"/>
      <c r="B4" s="107"/>
      <c r="C4" s="12" t="s">
        <v>47</v>
      </c>
      <c r="D4" s="13">
        <f t="shared" si="0"/>
        <v>22</v>
      </c>
      <c r="E4" s="14">
        <f>IF(D4&gt;0,D4/$C$2,"")</f>
        <v>0.46808510638297873</v>
      </c>
      <c r="F4" s="15"/>
      <c r="G4" s="72"/>
      <c r="H4" s="55" t="s">
        <v>103</v>
      </c>
      <c r="I4" s="55" t="s">
        <v>103</v>
      </c>
      <c r="J4" s="55">
        <v>1</v>
      </c>
      <c r="K4" s="55" t="s">
        <v>103</v>
      </c>
      <c r="L4" s="55" t="s">
        <v>103</v>
      </c>
      <c r="M4" s="55">
        <v>1</v>
      </c>
      <c r="N4" s="55" t="s">
        <v>103</v>
      </c>
      <c r="O4" s="55">
        <v>1</v>
      </c>
      <c r="P4" s="55">
        <v>1</v>
      </c>
      <c r="Q4" s="55" t="s">
        <v>103</v>
      </c>
      <c r="R4" s="56" t="s">
        <v>103</v>
      </c>
      <c r="S4" s="56" t="s">
        <v>103</v>
      </c>
      <c r="T4" s="56">
        <v>1</v>
      </c>
      <c r="U4" s="56" t="s">
        <v>103</v>
      </c>
      <c r="V4" s="55">
        <v>1</v>
      </c>
      <c r="W4" s="56">
        <v>1</v>
      </c>
      <c r="X4" s="56" t="s">
        <v>103</v>
      </c>
      <c r="Y4" s="56">
        <v>1</v>
      </c>
      <c r="Z4" s="56">
        <v>1</v>
      </c>
      <c r="AA4" s="56">
        <v>1</v>
      </c>
      <c r="AB4" s="55" t="s">
        <v>103</v>
      </c>
      <c r="AC4" s="56" t="s">
        <v>103</v>
      </c>
      <c r="AD4" s="56">
        <v>1</v>
      </c>
      <c r="AE4" s="56">
        <v>1</v>
      </c>
      <c r="AF4" s="56" t="s">
        <v>103</v>
      </c>
      <c r="AG4" s="55" t="s">
        <v>103</v>
      </c>
      <c r="AH4" s="56" t="s">
        <v>103</v>
      </c>
      <c r="AI4" s="56">
        <v>1</v>
      </c>
      <c r="AJ4" s="56">
        <v>1</v>
      </c>
      <c r="AK4" s="56">
        <v>1</v>
      </c>
      <c r="AL4" s="55" t="s">
        <v>103</v>
      </c>
      <c r="AM4" s="56">
        <v>1</v>
      </c>
      <c r="AN4" s="56">
        <v>1</v>
      </c>
      <c r="AO4" s="56" t="s">
        <v>103</v>
      </c>
      <c r="AP4" s="56" t="s">
        <v>103</v>
      </c>
      <c r="AQ4" s="56">
        <v>1</v>
      </c>
      <c r="AR4" s="56">
        <v>1</v>
      </c>
      <c r="AS4" s="56" t="s">
        <v>103</v>
      </c>
      <c r="AT4" s="55">
        <v>1</v>
      </c>
      <c r="AU4" s="56">
        <v>1</v>
      </c>
      <c r="AV4" s="56" t="s">
        <v>103</v>
      </c>
      <c r="AW4" s="56" t="s">
        <v>103</v>
      </c>
      <c r="AX4" s="56" t="s">
        <v>103</v>
      </c>
      <c r="AY4" s="56" t="s">
        <v>103</v>
      </c>
      <c r="AZ4" s="56" t="s">
        <v>103</v>
      </c>
      <c r="BA4" s="56" t="s">
        <v>103</v>
      </c>
      <c r="BB4" s="56">
        <v>1</v>
      </c>
      <c r="BC4" s="56"/>
      <c r="BD4" s="56"/>
      <c r="BE4" s="57"/>
    </row>
    <row r="5" spans="1:57" ht="15" customHeight="1" thickTop="1">
      <c r="A5" s="102">
        <v>1</v>
      </c>
      <c r="B5" s="99" t="s">
        <v>0</v>
      </c>
      <c r="C5" s="16" t="s">
        <v>15</v>
      </c>
      <c r="D5" s="9">
        <f t="shared" si="0"/>
        <v>381</v>
      </c>
      <c r="E5" s="17">
        <f aca="true" t="shared" si="1" ref="E5:E10">IF(D5&gt;0,(D5/D$10),"")</f>
        <v>0.02853932584269663</v>
      </c>
      <c r="F5" s="18">
        <f aca="true" t="shared" si="2" ref="F5:F10">IF($D$3&gt;0,(D5/$D$3),"")</f>
        <v>15.24</v>
      </c>
      <c r="G5" s="73">
        <f aca="true" t="shared" si="3" ref="G5:G10">IF($D$3&gt;0,(F5/F$10),"")</f>
        <v>0.02853932584269663</v>
      </c>
      <c r="H5" s="53" t="s">
        <v>103</v>
      </c>
      <c r="I5" s="53">
        <v>10</v>
      </c>
      <c r="J5" s="53"/>
      <c r="K5" s="53">
        <v>10</v>
      </c>
      <c r="L5" s="53"/>
      <c r="M5" s="53"/>
      <c r="N5" s="53" t="s">
        <v>103</v>
      </c>
      <c r="O5" s="53"/>
      <c r="P5" s="53">
        <v>1</v>
      </c>
      <c r="Q5" s="53">
        <v>2</v>
      </c>
      <c r="R5" s="53"/>
      <c r="S5" s="53"/>
      <c r="T5" s="53">
        <v>22</v>
      </c>
      <c r="U5" s="53">
        <v>205</v>
      </c>
      <c r="V5" s="53"/>
      <c r="W5" s="53"/>
      <c r="X5" s="53" t="s">
        <v>103</v>
      </c>
      <c r="Y5" s="53"/>
      <c r="Z5" s="53"/>
      <c r="AA5" s="53"/>
      <c r="AB5" s="53">
        <v>1</v>
      </c>
      <c r="AC5" s="53">
        <v>3</v>
      </c>
      <c r="AD5" s="53"/>
      <c r="AE5" s="53"/>
      <c r="AF5" s="53"/>
      <c r="AG5" s="53"/>
      <c r="AH5" s="53"/>
      <c r="AI5" s="53"/>
      <c r="AJ5" s="53"/>
      <c r="AK5" s="53" t="s">
        <v>103</v>
      </c>
      <c r="AL5" s="53" t="s">
        <v>103</v>
      </c>
      <c r="AM5" s="53"/>
      <c r="AN5" s="53"/>
      <c r="AO5" s="53" t="s">
        <v>103</v>
      </c>
      <c r="AP5" s="53">
        <v>4</v>
      </c>
      <c r="AQ5" s="53"/>
      <c r="AR5" s="53"/>
      <c r="AS5" s="53"/>
      <c r="AT5" s="53" t="s">
        <v>103</v>
      </c>
      <c r="AU5" s="53"/>
      <c r="AV5" s="53">
        <v>1</v>
      </c>
      <c r="AW5" s="53">
        <v>29</v>
      </c>
      <c r="AX5" s="53"/>
      <c r="AY5" s="53"/>
      <c r="AZ5" s="53">
        <v>10</v>
      </c>
      <c r="BA5" s="53">
        <v>83</v>
      </c>
      <c r="BB5" s="53"/>
      <c r="BC5" s="53"/>
      <c r="BD5" s="53"/>
      <c r="BE5" s="54"/>
    </row>
    <row r="6" spans="1:57" ht="15" customHeight="1">
      <c r="A6" s="103"/>
      <c r="B6" s="100"/>
      <c r="C6" s="19" t="s">
        <v>16</v>
      </c>
      <c r="D6" s="20">
        <f t="shared" si="0"/>
        <v>25</v>
      </c>
      <c r="E6" s="21">
        <f t="shared" si="1"/>
        <v>0.0018726591760299626</v>
      </c>
      <c r="F6" s="22">
        <f t="shared" si="2"/>
        <v>1</v>
      </c>
      <c r="G6" s="74">
        <f t="shared" si="3"/>
        <v>0.0018726591760299626</v>
      </c>
      <c r="H6" s="58" t="s">
        <v>103</v>
      </c>
      <c r="I6" s="58">
        <v>0</v>
      </c>
      <c r="P6" s="58">
        <v>1</v>
      </c>
      <c r="AV6" s="58">
        <v>1</v>
      </c>
      <c r="AW6" s="58">
        <v>1</v>
      </c>
      <c r="AZ6" s="58">
        <v>6</v>
      </c>
      <c r="BA6" s="58">
        <v>16</v>
      </c>
      <c r="BE6" s="59"/>
    </row>
    <row r="7" spans="1:57" ht="15" customHeight="1">
      <c r="A7" s="103"/>
      <c r="B7" s="100"/>
      <c r="C7" s="19" t="s">
        <v>17</v>
      </c>
      <c r="D7" s="20">
        <f t="shared" si="0"/>
        <v>12821</v>
      </c>
      <c r="E7" s="21">
        <f t="shared" si="1"/>
        <v>0.960374531835206</v>
      </c>
      <c r="F7" s="22">
        <f t="shared" si="2"/>
        <v>512.84</v>
      </c>
      <c r="G7" s="74">
        <f t="shared" si="3"/>
        <v>0.960374531835206</v>
      </c>
      <c r="H7" s="58">
        <v>219</v>
      </c>
      <c r="I7" s="58">
        <v>260</v>
      </c>
      <c r="K7" s="83">
        <v>250</v>
      </c>
      <c r="L7" s="58">
        <v>128</v>
      </c>
      <c r="N7" s="58">
        <v>222</v>
      </c>
      <c r="O7" s="58">
        <v>198</v>
      </c>
      <c r="P7" s="58">
        <v>14</v>
      </c>
      <c r="Q7" s="58">
        <v>155</v>
      </c>
      <c r="R7" s="58">
        <v>48</v>
      </c>
      <c r="S7" s="58">
        <v>60</v>
      </c>
      <c r="T7" s="58">
        <v>640</v>
      </c>
      <c r="U7" s="58">
        <v>1260</v>
      </c>
      <c r="V7" s="58" t="s">
        <v>103</v>
      </c>
      <c r="X7" s="58">
        <v>56</v>
      </c>
      <c r="AA7" s="58">
        <v>15</v>
      </c>
      <c r="AB7" s="58">
        <v>70</v>
      </c>
      <c r="AC7" s="58">
        <v>1246</v>
      </c>
      <c r="AD7" s="58">
        <v>20</v>
      </c>
      <c r="AE7" s="58">
        <v>45</v>
      </c>
      <c r="AF7" s="58">
        <v>15</v>
      </c>
      <c r="AG7" s="58">
        <v>164</v>
      </c>
      <c r="AH7" s="58">
        <v>30</v>
      </c>
      <c r="AK7" s="58">
        <v>3</v>
      </c>
      <c r="AL7" s="58">
        <v>221</v>
      </c>
      <c r="AN7" s="58">
        <v>12</v>
      </c>
      <c r="AO7" s="58">
        <v>140</v>
      </c>
      <c r="AP7" s="58">
        <v>390</v>
      </c>
      <c r="AR7" s="58">
        <v>30</v>
      </c>
      <c r="AS7" s="58">
        <v>951</v>
      </c>
      <c r="AT7" s="58">
        <v>42</v>
      </c>
      <c r="AU7" s="58">
        <v>125</v>
      </c>
      <c r="AV7" s="58">
        <v>87</v>
      </c>
      <c r="AW7" s="58">
        <v>315</v>
      </c>
      <c r="AX7" s="58">
        <v>87</v>
      </c>
      <c r="AY7" s="58">
        <v>50</v>
      </c>
      <c r="AZ7" s="58">
        <v>798</v>
      </c>
      <c r="BA7" s="58">
        <v>4455</v>
      </c>
      <c r="BE7" s="59"/>
    </row>
    <row r="8" spans="1:57" ht="15" customHeight="1">
      <c r="A8" s="103"/>
      <c r="B8" s="100"/>
      <c r="C8" s="19" t="s">
        <v>18</v>
      </c>
      <c r="D8" s="20">
        <f t="shared" si="0"/>
        <v>56</v>
      </c>
      <c r="E8" s="21">
        <f t="shared" si="1"/>
        <v>0.004194756554307116</v>
      </c>
      <c r="F8" s="22">
        <f t="shared" si="2"/>
        <v>2.24</v>
      </c>
      <c r="G8" s="74">
        <f t="shared" si="3"/>
        <v>0.004194756554307117</v>
      </c>
      <c r="N8" s="58" t="s">
        <v>103</v>
      </c>
      <c r="O8" s="58">
        <v>5</v>
      </c>
      <c r="U8" s="58">
        <v>5</v>
      </c>
      <c r="AC8" s="58">
        <v>5</v>
      </c>
      <c r="AP8" s="58" t="s">
        <v>103</v>
      </c>
      <c r="AW8" s="58" t="s">
        <v>103</v>
      </c>
      <c r="AZ8" s="58">
        <v>6</v>
      </c>
      <c r="BA8" s="58">
        <v>35</v>
      </c>
      <c r="BE8" s="59"/>
    </row>
    <row r="9" spans="1:57" ht="15" customHeight="1" thickBot="1">
      <c r="A9" s="103"/>
      <c r="B9" s="100"/>
      <c r="C9" s="23" t="s">
        <v>19</v>
      </c>
      <c r="D9" s="24">
        <f t="shared" si="0"/>
        <v>67</v>
      </c>
      <c r="E9" s="25">
        <f t="shared" si="1"/>
        <v>0.0050187265917603</v>
      </c>
      <c r="F9" s="26">
        <f t="shared" si="2"/>
        <v>2.68</v>
      </c>
      <c r="G9" s="75">
        <f t="shared" si="3"/>
        <v>0.0050187265917603</v>
      </c>
      <c r="H9" s="56"/>
      <c r="I9" s="56">
        <v>2</v>
      </c>
      <c r="J9" s="56"/>
      <c r="K9" s="56">
        <v>2</v>
      </c>
      <c r="L9" s="56"/>
      <c r="M9" s="56"/>
      <c r="N9" s="56" t="s">
        <v>103</v>
      </c>
      <c r="O9" s="56">
        <v>3</v>
      </c>
      <c r="P9" s="56"/>
      <c r="Q9" s="56">
        <v>1</v>
      </c>
      <c r="R9" s="56"/>
      <c r="S9" s="56">
        <v>2</v>
      </c>
      <c r="T9" s="56" t="s">
        <v>103</v>
      </c>
      <c r="U9" s="56">
        <v>11</v>
      </c>
      <c r="V9" s="56"/>
      <c r="W9" s="56"/>
      <c r="X9" s="56" t="s">
        <v>103</v>
      </c>
      <c r="Y9" s="56"/>
      <c r="Z9" s="56"/>
      <c r="AA9" s="56"/>
      <c r="AB9" s="56">
        <v>4</v>
      </c>
      <c r="AC9" s="56">
        <v>2</v>
      </c>
      <c r="AD9" s="56"/>
      <c r="AE9" s="56"/>
      <c r="AF9" s="56"/>
      <c r="AG9" s="56">
        <v>4</v>
      </c>
      <c r="AH9" s="56"/>
      <c r="AI9" s="56"/>
      <c r="AJ9" s="56"/>
      <c r="AK9" s="56"/>
      <c r="AL9" s="56"/>
      <c r="AM9" s="56"/>
      <c r="AN9" s="56"/>
      <c r="AO9" s="56">
        <v>3</v>
      </c>
      <c r="AP9" s="56">
        <v>6</v>
      </c>
      <c r="AQ9" s="56"/>
      <c r="AR9" s="56"/>
      <c r="AS9" s="56">
        <v>1</v>
      </c>
      <c r="AT9" s="56"/>
      <c r="AU9" s="56" t="s">
        <v>103</v>
      </c>
      <c r="AV9" s="56">
        <v>4</v>
      </c>
      <c r="AW9" s="56">
        <v>12</v>
      </c>
      <c r="AX9" s="56"/>
      <c r="AY9" s="56"/>
      <c r="AZ9" s="56">
        <v>5</v>
      </c>
      <c r="BA9" s="56">
        <v>5</v>
      </c>
      <c r="BB9" s="56"/>
      <c r="BC9" s="56"/>
      <c r="BD9" s="56"/>
      <c r="BE9" s="57"/>
    </row>
    <row r="10" spans="1:57" s="2" customFormat="1" ht="15" customHeight="1" thickBot="1" thickTop="1">
      <c r="A10" s="104"/>
      <c r="B10" s="101"/>
      <c r="C10" s="30" t="s">
        <v>20</v>
      </c>
      <c r="D10" s="27">
        <f t="shared" si="0"/>
        <v>13350</v>
      </c>
      <c r="E10" s="28">
        <f t="shared" si="1"/>
        <v>1</v>
      </c>
      <c r="F10" s="29">
        <f t="shared" si="2"/>
        <v>534</v>
      </c>
      <c r="G10" s="76">
        <f t="shared" si="3"/>
        <v>1</v>
      </c>
      <c r="H10" s="60">
        <f>SUM(H5:H9)</f>
        <v>219</v>
      </c>
      <c r="I10" s="60">
        <f>SUM(I5:I9)</f>
        <v>272</v>
      </c>
      <c r="J10" s="60"/>
      <c r="K10" s="60">
        <f aca="true" t="shared" si="4" ref="K10:BE10">SUM(K5:K9)</f>
        <v>262</v>
      </c>
      <c r="L10" s="60">
        <f t="shared" si="4"/>
        <v>128</v>
      </c>
      <c r="M10" s="60"/>
      <c r="N10" s="60">
        <f t="shared" si="4"/>
        <v>222</v>
      </c>
      <c r="O10" s="60">
        <f t="shared" si="4"/>
        <v>206</v>
      </c>
      <c r="P10" s="60">
        <f t="shared" si="4"/>
        <v>16</v>
      </c>
      <c r="Q10" s="60">
        <f t="shared" si="4"/>
        <v>158</v>
      </c>
      <c r="R10" s="60">
        <f t="shared" si="4"/>
        <v>48</v>
      </c>
      <c r="S10" s="60">
        <f t="shared" si="4"/>
        <v>62</v>
      </c>
      <c r="T10" s="60">
        <f t="shared" si="4"/>
        <v>662</v>
      </c>
      <c r="U10" s="60">
        <f t="shared" si="4"/>
        <v>1481</v>
      </c>
      <c r="V10" s="60">
        <f t="shared" si="4"/>
        <v>0</v>
      </c>
      <c r="W10" s="60">
        <f t="shared" si="4"/>
        <v>0</v>
      </c>
      <c r="X10" s="60">
        <f t="shared" si="4"/>
        <v>56</v>
      </c>
      <c r="Y10" s="60">
        <f t="shared" si="4"/>
        <v>0</v>
      </c>
      <c r="Z10" s="60">
        <f t="shared" si="4"/>
        <v>0</v>
      </c>
      <c r="AA10" s="60">
        <f t="shared" si="4"/>
        <v>15</v>
      </c>
      <c r="AB10" s="60">
        <f t="shared" si="4"/>
        <v>75</v>
      </c>
      <c r="AC10" s="60">
        <f t="shared" si="4"/>
        <v>1256</v>
      </c>
      <c r="AD10" s="60">
        <f t="shared" si="4"/>
        <v>20</v>
      </c>
      <c r="AE10" s="60">
        <f t="shared" si="4"/>
        <v>45</v>
      </c>
      <c r="AF10" s="60">
        <f t="shared" si="4"/>
        <v>15</v>
      </c>
      <c r="AG10" s="60">
        <f t="shared" si="4"/>
        <v>168</v>
      </c>
      <c r="AH10" s="60">
        <f t="shared" si="4"/>
        <v>30</v>
      </c>
      <c r="AI10" s="60">
        <f>SUM(AI5:AI9)</f>
        <v>0</v>
      </c>
      <c r="AJ10" s="60">
        <f>SUM(AJ5:AJ9)</f>
        <v>0</v>
      </c>
      <c r="AK10" s="60">
        <f t="shared" si="4"/>
        <v>3</v>
      </c>
      <c r="AL10" s="60">
        <f t="shared" si="4"/>
        <v>221</v>
      </c>
      <c r="AM10" s="60">
        <f t="shared" si="4"/>
        <v>0</v>
      </c>
      <c r="AN10" s="60">
        <f t="shared" si="4"/>
        <v>12</v>
      </c>
      <c r="AO10" s="60">
        <f t="shared" si="4"/>
        <v>143</v>
      </c>
      <c r="AP10" s="60">
        <f t="shared" si="4"/>
        <v>400</v>
      </c>
      <c r="AQ10" s="60">
        <f t="shared" si="4"/>
        <v>0</v>
      </c>
      <c r="AR10" s="60">
        <f t="shared" si="4"/>
        <v>30</v>
      </c>
      <c r="AS10" s="60">
        <f t="shared" si="4"/>
        <v>952</v>
      </c>
      <c r="AT10" s="60">
        <f t="shared" si="4"/>
        <v>42</v>
      </c>
      <c r="AU10" s="60">
        <f t="shared" si="4"/>
        <v>125</v>
      </c>
      <c r="AV10" s="60">
        <f t="shared" si="4"/>
        <v>93</v>
      </c>
      <c r="AW10" s="60">
        <f t="shared" si="4"/>
        <v>357</v>
      </c>
      <c r="AX10" s="60">
        <f t="shared" si="4"/>
        <v>87</v>
      </c>
      <c r="AY10" s="60">
        <f t="shared" si="4"/>
        <v>50</v>
      </c>
      <c r="AZ10" s="60">
        <f t="shared" si="4"/>
        <v>825</v>
      </c>
      <c r="BA10" s="60">
        <f t="shared" si="4"/>
        <v>4594</v>
      </c>
      <c r="BB10" s="60">
        <f t="shared" si="4"/>
        <v>0</v>
      </c>
      <c r="BC10" s="60">
        <f t="shared" si="4"/>
        <v>0</v>
      </c>
      <c r="BD10" s="60">
        <f t="shared" si="4"/>
        <v>0</v>
      </c>
      <c r="BE10" s="61">
        <f t="shared" si="4"/>
        <v>0</v>
      </c>
    </row>
    <row r="11" spans="1:57" ht="15" customHeight="1" thickTop="1">
      <c r="A11" s="95">
        <v>2</v>
      </c>
      <c r="B11" s="99" t="s">
        <v>1</v>
      </c>
      <c r="C11" s="16" t="s">
        <v>15</v>
      </c>
      <c r="D11" s="9">
        <f t="shared" si="0"/>
        <v>18</v>
      </c>
      <c r="E11" s="17">
        <f aca="true" t="shared" si="5" ref="E11:E16">IF(D11&gt;0,(D11/D$16),"")</f>
        <v>0.01842374616171955</v>
      </c>
      <c r="F11" s="18">
        <f aca="true" t="shared" si="6" ref="F11:F52">IF($D$3&gt;0,(D11/$D$3),"")</f>
        <v>0.72</v>
      </c>
      <c r="G11" s="73">
        <f aca="true" t="shared" si="7" ref="G11:G16">IF($D$3&gt;0,(F11/F$16),"")</f>
        <v>0.01842374616171955</v>
      </c>
      <c r="H11" s="53"/>
      <c r="I11" s="53" t="s">
        <v>103</v>
      </c>
      <c r="J11" s="53"/>
      <c r="K11" s="53">
        <v>1</v>
      </c>
      <c r="L11" s="53"/>
      <c r="M11" s="53"/>
      <c r="N11" s="53"/>
      <c r="O11" s="53"/>
      <c r="P11" s="53"/>
      <c r="Q11" s="53"/>
      <c r="R11" s="53"/>
      <c r="S11" s="53"/>
      <c r="T11" s="53">
        <v>12</v>
      </c>
      <c r="U11" s="53"/>
      <c r="V11" s="53"/>
      <c r="W11" s="53"/>
      <c r="X11" s="53"/>
      <c r="Y11" s="53"/>
      <c r="Z11" s="53"/>
      <c r="AA11" s="53"/>
      <c r="AB11" s="53">
        <v>1</v>
      </c>
      <c r="AC11" s="53"/>
      <c r="AD11" s="53"/>
      <c r="AE11" s="53"/>
      <c r="AF11" s="53"/>
      <c r="AG11" s="53"/>
      <c r="AH11" s="53"/>
      <c r="AI11" s="53"/>
      <c r="AJ11" s="53"/>
      <c r="AK11" s="53" t="s">
        <v>103</v>
      </c>
      <c r="AL11" s="53" t="s">
        <v>103</v>
      </c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 t="s">
        <v>103</v>
      </c>
      <c r="AX11" s="53"/>
      <c r="AY11" s="53"/>
      <c r="AZ11" s="53">
        <v>4</v>
      </c>
      <c r="BA11" s="53"/>
      <c r="BB11" s="53"/>
      <c r="BC11" s="53"/>
      <c r="BD11" s="53"/>
      <c r="BE11" s="54"/>
    </row>
    <row r="12" spans="1:57" ht="15" customHeight="1">
      <c r="A12" s="96"/>
      <c r="B12" s="105"/>
      <c r="C12" s="19" t="s">
        <v>16</v>
      </c>
      <c r="D12" s="20">
        <f t="shared" si="0"/>
        <v>0</v>
      </c>
      <c r="E12" s="21">
        <f t="shared" si="5"/>
      </c>
      <c r="F12" s="22">
        <f t="shared" si="6"/>
        <v>0</v>
      </c>
      <c r="G12" s="74">
        <f t="shared" si="7"/>
        <v>0</v>
      </c>
      <c r="O12" s="58" t="s">
        <v>125</v>
      </c>
      <c r="P12" s="58" t="s">
        <v>125</v>
      </c>
      <c r="V12" s="58" t="s">
        <v>125</v>
      </c>
      <c r="AB12" s="58" t="s">
        <v>125</v>
      </c>
      <c r="AG12" s="58" t="s">
        <v>125</v>
      </c>
      <c r="AK12" s="58" t="s">
        <v>125</v>
      </c>
      <c r="AL12" s="58" t="s">
        <v>125</v>
      </c>
      <c r="AT12" s="58" t="s">
        <v>125</v>
      </c>
      <c r="BE12" s="59"/>
    </row>
    <row r="13" spans="1:57" ht="15" customHeight="1">
      <c r="A13" s="96"/>
      <c r="B13" s="105"/>
      <c r="C13" s="19" t="s">
        <v>17</v>
      </c>
      <c r="D13" s="20">
        <f t="shared" si="0"/>
        <v>956</v>
      </c>
      <c r="E13" s="21">
        <f t="shared" si="5"/>
        <v>0.9785056294779939</v>
      </c>
      <c r="F13" s="22">
        <f t="shared" si="6"/>
        <v>38.24</v>
      </c>
      <c r="G13" s="74">
        <f t="shared" si="7"/>
        <v>0.9785056294779939</v>
      </c>
      <c r="H13" s="58">
        <v>41</v>
      </c>
      <c r="I13" s="58">
        <v>3</v>
      </c>
      <c r="K13" s="58" t="s">
        <v>103</v>
      </c>
      <c r="L13" s="58">
        <v>25</v>
      </c>
      <c r="N13" s="58">
        <v>16</v>
      </c>
      <c r="O13" s="58">
        <v>10</v>
      </c>
      <c r="P13" s="58">
        <v>30</v>
      </c>
      <c r="Q13" s="58">
        <v>25</v>
      </c>
      <c r="R13" s="58">
        <v>5</v>
      </c>
      <c r="S13" s="58" t="s">
        <v>103</v>
      </c>
      <c r="T13" s="58">
        <v>91</v>
      </c>
      <c r="V13" s="58" t="s">
        <v>103</v>
      </c>
      <c r="X13" s="58">
        <v>2</v>
      </c>
      <c r="AA13" s="58">
        <v>3</v>
      </c>
      <c r="AB13" s="58">
        <v>2</v>
      </c>
      <c r="AC13" s="58">
        <v>246</v>
      </c>
      <c r="AD13" s="58">
        <v>1</v>
      </c>
      <c r="AE13" s="58">
        <v>53</v>
      </c>
      <c r="AF13" s="58" t="s">
        <v>103</v>
      </c>
      <c r="AG13" s="58">
        <v>3</v>
      </c>
      <c r="AH13" s="58">
        <v>5</v>
      </c>
      <c r="AK13" s="58">
        <v>7</v>
      </c>
      <c r="AL13" s="58" t="s">
        <v>103</v>
      </c>
      <c r="AN13" s="58">
        <v>3</v>
      </c>
      <c r="AO13" s="58">
        <v>30</v>
      </c>
      <c r="AP13" s="58">
        <v>20</v>
      </c>
      <c r="AR13" s="58">
        <v>6</v>
      </c>
      <c r="AS13" s="58">
        <v>2</v>
      </c>
      <c r="AT13" s="58">
        <v>7</v>
      </c>
      <c r="AU13" s="58">
        <v>3</v>
      </c>
      <c r="AV13" s="58">
        <v>15</v>
      </c>
      <c r="AW13" s="58">
        <v>14</v>
      </c>
      <c r="AY13" s="58">
        <v>8</v>
      </c>
      <c r="AZ13" s="58">
        <v>280</v>
      </c>
      <c r="BE13" s="59"/>
    </row>
    <row r="14" spans="1:57" ht="15" customHeight="1">
      <c r="A14" s="96"/>
      <c r="B14" s="105"/>
      <c r="C14" s="19" t="s">
        <v>18</v>
      </c>
      <c r="D14" s="20">
        <f t="shared" si="0"/>
        <v>0</v>
      </c>
      <c r="E14" s="21">
        <f t="shared" si="5"/>
      </c>
      <c r="F14" s="22">
        <f t="shared" si="6"/>
        <v>0</v>
      </c>
      <c r="G14" s="74">
        <f t="shared" si="7"/>
        <v>0</v>
      </c>
      <c r="AZ14" s="58">
        <v>0</v>
      </c>
      <c r="BE14" s="59"/>
    </row>
    <row r="15" spans="1:57" ht="15" customHeight="1" thickBot="1">
      <c r="A15" s="96"/>
      <c r="B15" s="105"/>
      <c r="C15" s="19" t="s">
        <v>19</v>
      </c>
      <c r="D15" s="24">
        <f t="shared" si="0"/>
        <v>3</v>
      </c>
      <c r="E15" s="25">
        <f t="shared" si="5"/>
        <v>0.0030706243602865915</v>
      </c>
      <c r="F15" s="26">
        <f t="shared" si="6"/>
        <v>0.12</v>
      </c>
      <c r="G15" s="75">
        <f t="shared" si="7"/>
        <v>0.0030706243602865915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>
        <v>1</v>
      </c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>
        <v>1</v>
      </c>
      <c r="AP15" s="56" t="s">
        <v>103</v>
      </c>
      <c r="AQ15" s="56"/>
      <c r="AR15" s="56"/>
      <c r="AS15" s="56">
        <v>1</v>
      </c>
      <c r="AT15" s="56"/>
      <c r="AU15" s="56"/>
      <c r="AV15" s="56"/>
      <c r="AW15" s="56"/>
      <c r="AX15" s="56"/>
      <c r="AY15" s="56"/>
      <c r="AZ15" s="56">
        <v>0</v>
      </c>
      <c r="BA15" s="56"/>
      <c r="BB15" s="56"/>
      <c r="BC15" s="56"/>
      <c r="BD15" s="56"/>
      <c r="BE15" s="57"/>
    </row>
    <row r="16" spans="1:57" ht="15" customHeight="1" thickBot="1" thickTop="1">
      <c r="A16" s="97"/>
      <c r="B16" s="106"/>
      <c r="C16" s="30" t="s">
        <v>20</v>
      </c>
      <c r="D16" s="27">
        <f t="shared" si="0"/>
        <v>977</v>
      </c>
      <c r="E16" s="28">
        <f t="shared" si="5"/>
        <v>1</v>
      </c>
      <c r="F16" s="29">
        <f t="shared" si="6"/>
        <v>39.08</v>
      </c>
      <c r="G16" s="76">
        <f t="shared" si="7"/>
        <v>1</v>
      </c>
      <c r="H16" s="60">
        <f aca="true" t="shared" si="8" ref="H16:AO16">SUM(H11:H15)</f>
        <v>41</v>
      </c>
      <c r="I16" s="60">
        <f t="shared" si="8"/>
        <v>3</v>
      </c>
      <c r="J16" s="60"/>
      <c r="K16" s="60">
        <f t="shared" si="8"/>
        <v>1</v>
      </c>
      <c r="L16" s="60">
        <f t="shared" si="8"/>
        <v>25</v>
      </c>
      <c r="M16" s="60"/>
      <c r="N16" s="60">
        <f t="shared" si="8"/>
        <v>16</v>
      </c>
      <c r="O16" s="60">
        <f t="shared" si="8"/>
        <v>10</v>
      </c>
      <c r="P16" s="60">
        <f t="shared" si="8"/>
        <v>30</v>
      </c>
      <c r="Q16" s="60">
        <f t="shared" si="8"/>
        <v>25</v>
      </c>
      <c r="R16" s="60">
        <f t="shared" si="8"/>
        <v>5</v>
      </c>
      <c r="S16" s="60">
        <f t="shared" si="8"/>
        <v>0</v>
      </c>
      <c r="T16" s="60">
        <f t="shared" si="8"/>
        <v>103</v>
      </c>
      <c r="U16" s="60">
        <f t="shared" si="8"/>
        <v>0</v>
      </c>
      <c r="V16" s="60">
        <f t="shared" si="8"/>
        <v>0</v>
      </c>
      <c r="W16" s="60">
        <f t="shared" si="8"/>
        <v>0</v>
      </c>
      <c r="X16" s="60">
        <f t="shared" si="8"/>
        <v>2</v>
      </c>
      <c r="Y16" s="60">
        <f t="shared" si="8"/>
        <v>0</v>
      </c>
      <c r="Z16" s="60">
        <f t="shared" si="8"/>
        <v>0</v>
      </c>
      <c r="AA16" s="60">
        <f t="shared" si="8"/>
        <v>3</v>
      </c>
      <c r="AB16" s="60">
        <f t="shared" si="8"/>
        <v>4</v>
      </c>
      <c r="AC16" s="60">
        <f t="shared" si="8"/>
        <v>246</v>
      </c>
      <c r="AD16" s="60">
        <f t="shared" si="8"/>
        <v>1</v>
      </c>
      <c r="AE16" s="60">
        <f t="shared" si="8"/>
        <v>53</v>
      </c>
      <c r="AF16" s="60">
        <f t="shared" si="8"/>
        <v>0</v>
      </c>
      <c r="AG16" s="60">
        <f t="shared" si="8"/>
        <v>3</v>
      </c>
      <c r="AH16" s="60">
        <f t="shared" si="8"/>
        <v>5</v>
      </c>
      <c r="AI16" s="60">
        <f>SUM(AI11:AI15)</f>
        <v>0</v>
      </c>
      <c r="AJ16" s="60">
        <f>SUM(AJ11:AJ15)</f>
        <v>0</v>
      </c>
      <c r="AK16" s="60">
        <f t="shared" si="8"/>
        <v>7</v>
      </c>
      <c r="AL16" s="60">
        <f t="shared" si="8"/>
        <v>0</v>
      </c>
      <c r="AM16" s="60">
        <f t="shared" si="8"/>
        <v>0</v>
      </c>
      <c r="AN16" s="60">
        <f t="shared" si="8"/>
        <v>3</v>
      </c>
      <c r="AO16" s="60">
        <f t="shared" si="8"/>
        <v>31</v>
      </c>
      <c r="AP16" s="60">
        <f aca="true" t="shared" si="9" ref="AP16:BE16">SUM(AP11:AP15)</f>
        <v>20</v>
      </c>
      <c r="AQ16" s="60">
        <f t="shared" si="9"/>
        <v>0</v>
      </c>
      <c r="AR16" s="60">
        <f t="shared" si="9"/>
        <v>6</v>
      </c>
      <c r="AS16" s="60">
        <f t="shared" si="9"/>
        <v>3</v>
      </c>
      <c r="AT16" s="60">
        <f t="shared" si="9"/>
        <v>7</v>
      </c>
      <c r="AU16" s="60">
        <f t="shared" si="9"/>
        <v>3</v>
      </c>
      <c r="AV16" s="60">
        <f t="shared" si="9"/>
        <v>15</v>
      </c>
      <c r="AW16" s="60">
        <f t="shared" si="9"/>
        <v>14</v>
      </c>
      <c r="AX16" s="60">
        <f t="shared" si="9"/>
        <v>0</v>
      </c>
      <c r="AY16" s="60">
        <f t="shared" si="9"/>
        <v>8</v>
      </c>
      <c r="AZ16" s="60">
        <f t="shared" si="9"/>
        <v>284</v>
      </c>
      <c r="BA16" s="60">
        <f t="shared" si="9"/>
        <v>0</v>
      </c>
      <c r="BB16" s="60">
        <f t="shared" si="9"/>
        <v>0</v>
      </c>
      <c r="BC16" s="60">
        <f t="shared" si="9"/>
        <v>0</v>
      </c>
      <c r="BD16" s="60">
        <f t="shared" si="9"/>
        <v>0</v>
      </c>
      <c r="BE16" s="61">
        <f t="shared" si="9"/>
        <v>0</v>
      </c>
    </row>
    <row r="17" spans="1:57" ht="15" customHeight="1" thickTop="1">
      <c r="A17" s="95">
        <v>3</v>
      </c>
      <c r="B17" s="98" t="s">
        <v>2</v>
      </c>
      <c r="C17" s="16" t="s">
        <v>15</v>
      </c>
      <c r="D17" s="9">
        <f t="shared" si="0"/>
        <v>16</v>
      </c>
      <c r="E17" s="17">
        <f aca="true" t="shared" si="10" ref="E17:E22">IF(D17&gt;0,(D17/D$22),"")</f>
        <v>0.012509773260359656</v>
      </c>
      <c r="F17" s="18">
        <f t="shared" si="6"/>
        <v>0.64</v>
      </c>
      <c r="G17" s="73">
        <f aca="true" t="shared" si="11" ref="G17:G22">IF($D$3&gt;0,(F17/F$22),"")</f>
        <v>0.012509773260359658</v>
      </c>
      <c r="H17" s="53"/>
      <c r="I17" s="53">
        <v>2</v>
      </c>
      <c r="J17" s="53"/>
      <c r="K17" s="53" t="s">
        <v>103</v>
      </c>
      <c r="L17" s="53"/>
      <c r="M17" s="53"/>
      <c r="N17" s="53" t="s">
        <v>103</v>
      </c>
      <c r="O17" s="53"/>
      <c r="P17" s="53"/>
      <c r="Q17" s="53"/>
      <c r="R17" s="53"/>
      <c r="S17" s="53"/>
      <c r="T17" s="53">
        <v>6</v>
      </c>
      <c r="U17" s="53"/>
      <c r="V17" s="53"/>
      <c r="W17" s="53"/>
      <c r="X17" s="53" t="s">
        <v>103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103</v>
      </c>
      <c r="AP17" s="53" t="s">
        <v>103</v>
      </c>
      <c r="AQ17" s="53"/>
      <c r="AR17" s="53"/>
      <c r="AS17" s="53"/>
      <c r="AT17" s="53"/>
      <c r="AU17" s="53"/>
      <c r="AV17" s="53"/>
      <c r="AW17" s="53">
        <v>6</v>
      </c>
      <c r="AX17" s="53"/>
      <c r="AY17" s="53"/>
      <c r="AZ17" s="53">
        <v>2</v>
      </c>
      <c r="BA17" s="53"/>
      <c r="BB17" s="53"/>
      <c r="BC17" s="53"/>
      <c r="BD17" s="53"/>
      <c r="BE17" s="54"/>
    </row>
    <row r="18" spans="1:57" ht="15" customHeight="1">
      <c r="A18" s="96"/>
      <c r="B18" s="89"/>
      <c r="C18" s="19" t="s">
        <v>16</v>
      </c>
      <c r="D18" s="20">
        <f t="shared" si="0"/>
        <v>10</v>
      </c>
      <c r="E18" s="21">
        <f t="shared" si="10"/>
        <v>0.007818608287724784</v>
      </c>
      <c r="F18" s="22">
        <f t="shared" si="6"/>
        <v>0.4</v>
      </c>
      <c r="G18" s="74">
        <f t="shared" si="11"/>
        <v>0.007818608287724786</v>
      </c>
      <c r="AG18" s="58">
        <v>8</v>
      </c>
      <c r="AZ18" s="58">
        <v>2</v>
      </c>
      <c r="BE18" s="59"/>
    </row>
    <row r="19" spans="1:57" ht="15" customHeight="1">
      <c r="A19" s="96"/>
      <c r="B19" s="89"/>
      <c r="C19" s="19" t="s">
        <v>17</v>
      </c>
      <c r="D19" s="20">
        <f t="shared" si="0"/>
        <v>1241</v>
      </c>
      <c r="E19" s="21">
        <f t="shared" si="10"/>
        <v>0.9702892885066459</v>
      </c>
      <c r="F19" s="22">
        <f t="shared" si="6"/>
        <v>49.64</v>
      </c>
      <c r="G19" s="74">
        <f t="shared" si="11"/>
        <v>0.9702892885066459</v>
      </c>
      <c r="H19" s="58">
        <v>43</v>
      </c>
      <c r="I19" s="58">
        <v>12</v>
      </c>
      <c r="K19" s="58">
        <v>15</v>
      </c>
      <c r="L19" s="58">
        <v>19</v>
      </c>
      <c r="N19" s="58">
        <v>31</v>
      </c>
      <c r="O19" s="58">
        <v>16</v>
      </c>
      <c r="P19" s="58">
        <v>2</v>
      </c>
      <c r="Q19" s="58">
        <v>53</v>
      </c>
      <c r="R19" s="58">
        <v>10</v>
      </c>
      <c r="S19" s="58">
        <v>6</v>
      </c>
      <c r="T19" s="58">
        <v>112</v>
      </c>
      <c r="U19" s="58" t="s">
        <v>103</v>
      </c>
      <c r="X19" s="58">
        <v>41</v>
      </c>
      <c r="AA19" s="58">
        <v>1</v>
      </c>
      <c r="AB19" s="58">
        <v>9</v>
      </c>
      <c r="AC19" s="58">
        <v>357</v>
      </c>
      <c r="AD19" s="58">
        <v>6</v>
      </c>
      <c r="AE19" s="58">
        <v>4</v>
      </c>
      <c r="AF19" s="58">
        <v>3</v>
      </c>
      <c r="AH19" s="58">
        <v>6</v>
      </c>
      <c r="AK19" s="58">
        <v>2</v>
      </c>
      <c r="AL19" s="58">
        <v>200</v>
      </c>
      <c r="AO19" s="58">
        <v>30</v>
      </c>
      <c r="AP19" s="58">
        <v>12</v>
      </c>
      <c r="AR19" s="58">
        <v>15</v>
      </c>
      <c r="AS19" s="58">
        <v>10</v>
      </c>
      <c r="AT19" s="58">
        <v>12</v>
      </c>
      <c r="AU19" s="58">
        <v>4</v>
      </c>
      <c r="AV19" s="58">
        <v>10</v>
      </c>
      <c r="AW19" s="58">
        <v>17</v>
      </c>
      <c r="AX19" s="58">
        <v>15</v>
      </c>
      <c r="AY19" s="58">
        <v>5</v>
      </c>
      <c r="AZ19" s="58">
        <v>118</v>
      </c>
      <c r="BA19" s="58">
        <v>45</v>
      </c>
      <c r="BE19" s="59"/>
    </row>
    <row r="20" spans="1:57" ht="15" customHeight="1">
      <c r="A20" s="96"/>
      <c r="B20" s="89"/>
      <c r="C20" s="19" t="s">
        <v>18</v>
      </c>
      <c r="D20" s="20">
        <f t="shared" si="0"/>
        <v>3</v>
      </c>
      <c r="E20" s="21">
        <f t="shared" si="10"/>
        <v>0.0023455824863174357</v>
      </c>
      <c r="F20" s="22">
        <f t="shared" si="6"/>
        <v>0.12</v>
      </c>
      <c r="G20" s="74">
        <f t="shared" si="11"/>
        <v>0.0023455824863174357</v>
      </c>
      <c r="O20" s="58">
        <v>1</v>
      </c>
      <c r="AP20" s="58" t="s">
        <v>103</v>
      </c>
      <c r="AZ20" s="58">
        <v>2</v>
      </c>
      <c r="BA20" s="58" t="s">
        <v>103</v>
      </c>
      <c r="BE20" s="59"/>
    </row>
    <row r="21" spans="1:57" ht="15" customHeight="1" thickBot="1">
      <c r="A21" s="96"/>
      <c r="B21" s="89"/>
      <c r="C21" s="19" t="s">
        <v>19</v>
      </c>
      <c r="D21" s="24">
        <f t="shared" si="0"/>
        <v>9</v>
      </c>
      <c r="E21" s="25">
        <f t="shared" si="10"/>
        <v>0.007036747458952306</v>
      </c>
      <c r="F21" s="26">
        <f t="shared" si="6"/>
        <v>0.36</v>
      </c>
      <c r="G21" s="75">
        <f t="shared" si="11"/>
        <v>0.007036747458952307</v>
      </c>
      <c r="H21" s="56"/>
      <c r="I21" s="56">
        <v>0</v>
      </c>
      <c r="J21" s="56"/>
      <c r="K21" s="56" t="s">
        <v>103</v>
      </c>
      <c r="L21" s="56"/>
      <c r="M21" s="56"/>
      <c r="N21" s="56"/>
      <c r="O21" s="56">
        <v>1</v>
      </c>
      <c r="P21" s="56"/>
      <c r="Q21" s="56"/>
      <c r="R21" s="56"/>
      <c r="S21" s="56"/>
      <c r="T21" s="56"/>
      <c r="U21" s="56"/>
      <c r="V21" s="56"/>
      <c r="W21" s="56"/>
      <c r="X21" s="56" t="s">
        <v>103</v>
      </c>
      <c r="Y21" s="56"/>
      <c r="Z21" s="56"/>
      <c r="AA21" s="56"/>
      <c r="AB21" s="56"/>
      <c r="AC21" s="56"/>
      <c r="AD21" s="56"/>
      <c r="AE21" s="56"/>
      <c r="AF21" s="56"/>
      <c r="AG21" s="56">
        <v>1</v>
      </c>
      <c r="AH21" s="56"/>
      <c r="AI21" s="56"/>
      <c r="AJ21" s="56"/>
      <c r="AK21" s="56"/>
      <c r="AL21" s="56"/>
      <c r="AM21" s="56"/>
      <c r="AN21" s="56"/>
      <c r="AO21" s="56">
        <v>1</v>
      </c>
      <c r="AP21" s="56">
        <v>1</v>
      </c>
      <c r="AQ21" s="56"/>
      <c r="AR21" s="56"/>
      <c r="AS21" s="56">
        <v>1</v>
      </c>
      <c r="AT21" s="56"/>
      <c r="AU21" s="56"/>
      <c r="AV21" s="56"/>
      <c r="AW21" s="56">
        <v>2</v>
      </c>
      <c r="AX21" s="56"/>
      <c r="AY21" s="56"/>
      <c r="AZ21" s="56">
        <v>2</v>
      </c>
      <c r="BA21" s="56"/>
      <c r="BB21" s="56"/>
      <c r="BC21" s="56"/>
      <c r="BD21" s="56"/>
      <c r="BE21" s="57"/>
    </row>
    <row r="22" spans="1:57" ht="15" customHeight="1" thickBot="1" thickTop="1">
      <c r="A22" s="97"/>
      <c r="B22" s="90"/>
      <c r="C22" s="30" t="s">
        <v>20</v>
      </c>
      <c r="D22" s="27">
        <f t="shared" si="0"/>
        <v>1279</v>
      </c>
      <c r="E22" s="28">
        <f t="shared" si="10"/>
        <v>1</v>
      </c>
      <c r="F22" s="29">
        <f t="shared" si="6"/>
        <v>51.16</v>
      </c>
      <c r="G22" s="76">
        <f t="shared" si="11"/>
        <v>1</v>
      </c>
      <c r="H22" s="60">
        <f aca="true" t="shared" si="12" ref="H22:AO22">SUM(H17:H21)</f>
        <v>43</v>
      </c>
      <c r="I22" s="60">
        <f t="shared" si="12"/>
        <v>14</v>
      </c>
      <c r="J22" s="60"/>
      <c r="K22" s="60">
        <f t="shared" si="12"/>
        <v>15</v>
      </c>
      <c r="L22" s="60">
        <f t="shared" si="12"/>
        <v>19</v>
      </c>
      <c r="M22" s="60"/>
      <c r="N22" s="60">
        <f t="shared" si="12"/>
        <v>31</v>
      </c>
      <c r="O22" s="60">
        <f t="shared" si="12"/>
        <v>18</v>
      </c>
      <c r="P22" s="60">
        <f t="shared" si="12"/>
        <v>2</v>
      </c>
      <c r="Q22" s="60">
        <f t="shared" si="12"/>
        <v>53</v>
      </c>
      <c r="R22" s="60">
        <f t="shared" si="12"/>
        <v>10</v>
      </c>
      <c r="S22" s="60">
        <f t="shared" si="12"/>
        <v>6</v>
      </c>
      <c r="T22" s="60">
        <f t="shared" si="12"/>
        <v>118</v>
      </c>
      <c r="U22" s="60">
        <f t="shared" si="12"/>
        <v>0</v>
      </c>
      <c r="V22" s="60">
        <f t="shared" si="12"/>
        <v>0</v>
      </c>
      <c r="W22" s="60">
        <f t="shared" si="12"/>
        <v>0</v>
      </c>
      <c r="X22" s="60">
        <f t="shared" si="12"/>
        <v>41</v>
      </c>
      <c r="Y22" s="60">
        <f t="shared" si="12"/>
        <v>0</v>
      </c>
      <c r="Z22" s="60">
        <f t="shared" si="12"/>
        <v>0</v>
      </c>
      <c r="AA22" s="60">
        <f t="shared" si="12"/>
        <v>1</v>
      </c>
      <c r="AB22" s="60">
        <f t="shared" si="12"/>
        <v>9</v>
      </c>
      <c r="AC22" s="60">
        <f t="shared" si="12"/>
        <v>357</v>
      </c>
      <c r="AD22" s="60">
        <f t="shared" si="12"/>
        <v>6</v>
      </c>
      <c r="AE22" s="60">
        <f t="shared" si="12"/>
        <v>4</v>
      </c>
      <c r="AF22" s="60">
        <f t="shared" si="12"/>
        <v>3</v>
      </c>
      <c r="AG22" s="60">
        <f t="shared" si="12"/>
        <v>9</v>
      </c>
      <c r="AH22" s="60">
        <f t="shared" si="12"/>
        <v>6</v>
      </c>
      <c r="AI22" s="60">
        <f>SUM(AI17:AI21)</f>
        <v>0</v>
      </c>
      <c r="AJ22" s="60">
        <f>SUM(AJ17:AJ21)</f>
        <v>0</v>
      </c>
      <c r="AK22" s="60">
        <f t="shared" si="12"/>
        <v>2</v>
      </c>
      <c r="AL22" s="60">
        <f t="shared" si="12"/>
        <v>200</v>
      </c>
      <c r="AM22" s="60">
        <f t="shared" si="12"/>
        <v>0</v>
      </c>
      <c r="AN22" s="60">
        <f t="shared" si="12"/>
        <v>0</v>
      </c>
      <c r="AO22" s="60">
        <f t="shared" si="12"/>
        <v>31</v>
      </c>
      <c r="AP22" s="60">
        <f aca="true" t="shared" si="13" ref="AP22:BE22">SUM(AP17:AP21)</f>
        <v>13</v>
      </c>
      <c r="AQ22" s="60">
        <f t="shared" si="13"/>
        <v>0</v>
      </c>
      <c r="AR22" s="60">
        <f t="shared" si="13"/>
        <v>15</v>
      </c>
      <c r="AS22" s="60">
        <f t="shared" si="13"/>
        <v>11</v>
      </c>
      <c r="AT22" s="60">
        <f t="shared" si="13"/>
        <v>12</v>
      </c>
      <c r="AU22" s="60">
        <f t="shared" si="13"/>
        <v>4</v>
      </c>
      <c r="AV22" s="60">
        <f t="shared" si="13"/>
        <v>10</v>
      </c>
      <c r="AW22" s="60">
        <f t="shared" si="13"/>
        <v>25</v>
      </c>
      <c r="AX22" s="60">
        <f t="shared" si="13"/>
        <v>15</v>
      </c>
      <c r="AY22" s="60">
        <f t="shared" si="13"/>
        <v>5</v>
      </c>
      <c r="AZ22" s="60">
        <f t="shared" si="13"/>
        <v>126</v>
      </c>
      <c r="BA22" s="60">
        <f t="shared" si="13"/>
        <v>45</v>
      </c>
      <c r="BB22" s="60">
        <f t="shared" si="13"/>
        <v>0</v>
      </c>
      <c r="BC22" s="60">
        <f t="shared" si="13"/>
        <v>0</v>
      </c>
      <c r="BD22" s="60">
        <f t="shared" si="13"/>
        <v>0</v>
      </c>
      <c r="BE22" s="61">
        <f t="shared" si="13"/>
        <v>0</v>
      </c>
    </row>
    <row r="23" spans="1:57" ht="15" customHeight="1" thickTop="1">
      <c r="A23" s="95">
        <v>4</v>
      </c>
      <c r="B23" s="88" t="s">
        <v>3</v>
      </c>
      <c r="C23" s="16" t="s">
        <v>15</v>
      </c>
      <c r="D23" s="9">
        <f t="shared" si="0"/>
        <v>75</v>
      </c>
      <c r="E23" s="17">
        <f aca="true" t="shared" si="14" ref="E23:E28">IF(D23&gt;0,(D23/D$28),"")</f>
        <v>0.006165734955606708</v>
      </c>
      <c r="F23" s="18">
        <f t="shared" si="6"/>
        <v>3</v>
      </c>
      <c r="G23" s="73">
        <f aca="true" t="shared" si="15" ref="G23:G28">IF($D$3&gt;0,(F23/F$28),"")</f>
        <v>0.006165734955606708</v>
      </c>
      <c r="H23" s="53"/>
      <c r="I23" s="53">
        <v>1</v>
      </c>
      <c r="J23" s="53"/>
      <c r="K23" s="53" t="s">
        <v>103</v>
      </c>
      <c r="L23" s="53"/>
      <c r="M23" s="53"/>
      <c r="N23" s="53"/>
      <c r="O23" s="53"/>
      <c r="P23" s="53"/>
      <c r="Q23" s="53" t="s">
        <v>103</v>
      </c>
      <c r="R23" s="53"/>
      <c r="S23" s="53"/>
      <c r="T23" s="53"/>
      <c r="U23" s="53">
        <v>31</v>
      </c>
      <c r="V23" s="53"/>
      <c r="W23" s="53"/>
      <c r="X23" s="53"/>
      <c r="Y23" s="53"/>
      <c r="Z23" s="53"/>
      <c r="AA23" s="53"/>
      <c r="AB23" s="53">
        <v>1</v>
      </c>
      <c r="AC23" s="53" t="s">
        <v>103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103</v>
      </c>
      <c r="AP23" s="53" t="s">
        <v>103</v>
      </c>
      <c r="AQ23" s="53"/>
      <c r="AR23" s="53"/>
      <c r="AS23" s="53"/>
      <c r="AT23" s="53"/>
      <c r="AU23" s="53"/>
      <c r="AV23" s="53"/>
      <c r="AW23" s="53">
        <v>19</v>
      </c>
      <c r="AX23" s="53"/>
      <c r="AY23" s="53"/>
      <c r="AZ23" s="53">
        <v>1</v>
      </c>
      <c r="BA23" s="53">
        <v>22</v>
      </c>
      <c r="BB23" s="53"/>
      <c r="BC23" s="53"/>
      <c r="BD23" s="53"/>
      <c r="BE23" s="54"/>
    </row>
    <row r="24" spans="1:57" ht="15" customHeight="1">
      <c r="A24" s="96"/>
      <c r="B24" s="89"/>
      <c r="C24" s="19" t="s">
        <v>16</v>
      </c>
      <c r="D24" s="20">
        <f t="shared" si="0"/>
        <v>1</v>
      </c>
      <c r="E24" s="21">
        <f t="shared" si="14"/>
        <v>8.220979940808945E-05</v>
      </c>
      <c r="F24" s="22">
        <f t="shared" si="6"/>
        <v>0.04</v>
      </c>
      <c r="G24" s="74">
        <f t="shared" si="15"/>
        <v>8.220979940808945E-05</v>
      </c>
      <c r="I24" s="58" t="s">
        <v>103</v>
      </c>
      <c r="AP24" s="58" t="s">
        <v>103</v>
      </c>
      <c r="BA24" s="58">
        <v>1</v>
      </c>
      <c r="BE24" s="59"/>
    </row>
    <row r="25" spans="1:57" ht="15" customHeight="1">
      <c r="A25" s="96"/>
      <c r="B25" s="89"/>
      <c r="C25" s="19" t="s">
        <v>17</v>
      </c>
      <c r="D25" s="20">
        <f t="shared" si="0"/>
        <v>12027</v>
      </c>
      <c r="E25" s="21">
        <f t="shared" si="14"/>
        <v>0.9887372574810918</v>
      </c>
      <c r="F25" s="22">
        <f t="shared" si="6"/>
        <v>481.08</v>
      </c>
      <c r="G25" s="74">
        <f t="shared" si="15"/>
        <v>0.9887372574810918</v>
      </c>
      <c r="H25" s="58">
        <v>342</v>
      </c>
      <c r="I25" s="58">
        <v>320</v>
      </c>
      <c r="K25" s="83">
        <v>260</v>
      </c>
      <c r="L25" s="58">
        <v>110</v>
      </c>
      <c r="N25" s="58" t="s">
        <v>103</v>
      </c>
      <c r="O25" s="58">
        <v>276</v>
      </c>
      <c r="P25" s="58">
        <v>11</v>
      </c>
      <c r="Q25" s="58">
        <v>150</v>
      </c>
      <c r="R25" s="58">
        <v>38</v>
      </c>
      <c r="S25" s="58" t="s">
        <v>103</v>
      </c>
      <c r="U25" s="58">
        <v>1305</v>
      </c>
      <c r="V25" s="58" t="s">
        <v>103</v>
      </c>
      <c r="X25" s="58">
        <v>50</v>
      </c>
      <c r="AA25" s="58">
        <v>30</v>
      </c>
      <c r="AB25" s="58">
        <v>90</v>
      </c>
      <c r="AC25" s="58">
        <v>398</v>
      </c>
      <c r="AD25" s="58">
        <v>25</v>
      </c>
      <c r="AE25" s="58">
        <v>15</v>
      </c>
      <c r="AF25" s="58">
        <v>17</v>
      </c>
      <c r="AG25" s="58">
        <v>72</v>
      </c>
      <c r="AH25" s="58">
        <v>45</v>
      </c>
      <c r="AK25" s="58">
        <v>1</v>
      </c>
      <c r="AL25" s="58">
        <v>400</v>
      </c>
      <c r="AN25" s="58">
        <v>12</v>
      </c>
      <c r="AO25" s="58">
        <v>80</v>
      </c>
      <c r="AP25" s="58">
        <v>210</v>
      </c>
      <c r="AR25" s="58">
        <v>24</v>
      </c>
      <c r="AS25" s="58">
        <v>45</v>
      </c>
      <c r="AT25" s="58">
        <v>37</v>
      </c>
      <c r="AU25" s="58">
        <v>300</v>
      </c>
      <c r="AV25" s="58">
        <v>68</v>
      </c>
      <c r="AW25" s="58">
        <v>362</v>
      </c>
      <c r="AX25" s="58">
        <v>100</v>
      </c>
      <c r="AY25" s="58">
        <v>30</v>
      </c>
      <c r="AZ25" s="58">
        <v>1104</v>
      </c>
      <c r="BA25" s="58">
        <v>5700</v>
      </c>
      <c r="BE25" s="59"/>
    </row>
    <row r="26" spans="1:57" ht="15" customHeight="1">
      <c r="A26" s="96"/>
      <c r="B26" s="89"/>
      <c r="C26" s="19" t="s">
        <v>18</v>
      </c>
      <c r="D26" s="20">
        <f t="shared" si="0"/>
        <v>14</v>
      </c>
      <c r="E26" s="21">
        <f t="shared" si="14"/>
        <v>0.0011509371917132521</v>
      </c>
      <c r="F26" s="22">
        <f t="shared" si="6"/>
        <v>0.56</v>
      </c>
      <c r="G26" s="74">
        <f t="shared" si="15"/>
        <v>0.0011509371917132524</v>
      </c>
      <c r="N26" s="58" t="s">
        <v>103</v>
      </c>
      <c r="O26" s="58">
        <v>2</v>
      </c>
      <c r="AC26" s="58" t="s">
        <v>103</v>
      </c>
      <c r="AP26" s="58" t="s">
        <v>103</v>
      </c>
      <c r="AU26" s="58" t="s">
        <v>103</v>
      </c>
      <c r="AW26" s="58">
        <v>1</v>
      </c>
      <c r="AZ26" s="58" t="s">
        <v>103</v>
      </c>
      <c r="BA26" s="58">
        <v>11</v>
      </c>
      <c r="BE26" s="59"/>
    </row>
    <row r="27" spans="1:57" ht="15" customHeight="1" thickBot="1">
      <c r="A27" s="96"/>
      <c r="B27" s="89"/>
      <c r="C27" s="19" t="s">
        <v>19</v>
      </c>
      <c r="D27" s="24">
        <f t="shared" si="0"/>
        <v>47</v>
      </c>
      <c r="E27" s="25">
        <f t="shared" si="14"/>
        <v>0.003863860572180204</v>
      </c>
      <c r="F27" s="26">
        <f t="shared" si="6"/>
        <v>1.88</v>
      </c>
      <c r="G27" s="75">
        <f t="shared" si="15"/>
        <v>0.0038638605721802036</v>
      </c>
      <c r="H27" s="56"/>
      <c r="I27" s="56" t="s">
        <v>103</v>
      </c>
      <c r="J27" s="56"/>
      <c r="K27" s="56" t="s">
        <v>103</v>
      </c>
      <c r="L27" s="56"/>
      <c r="M27" s="56"/>
      <c r="N27" s="56"/>
      <c r="O27" s="56">
        <v>4</v>
      </c>
      <c r="P27" s="56"/>
      <c r="Q27" s="56">
        <v>2</v>
      </c>
      <c r="R27" s="56"/>
      <c r="S27" s="56"/>
      <c r="T27" s="56"/>
      <c r="U27" s="56">
        <v>16</v>
      </c>
      <c r="V27" s="56"/>
      <c r="W27" s="56"/>
      <c r="X27" s="56"/>
      <c r="Y27" s="56"/>
      <c r="Z27" s="56"/>
      <c r="AA27" s="56"/>
      <c r="AB27" s="56">
        <v>3</v>
      </c>
      <c r="AC27" s="56" t="s">
        <v>103</v>
      </c>
      <c r="AD27" s="56"/>
      <c r="AE27" s="56"/>
      <c r="AF27" s="56"/>
      <c r="AG27" s="56">
        <v>1</v>
      </c>
      <c r="AH27" s="56"/>
      <c r="AI27" s="56"/>
      <c r="AJ27" s="56"/>
      <c r="AK27" s="56"/>
      <c r="AL27" s="56"/>
      <c r="AM27" s="56"/>
      <c r="AN27" s="56"/>
      <c r="AO27" s="56">
        <v>1</v>
      </c>
      <c r="AP27" s="56">
        <v>3</v>
      </c>
      <c r="AQ27" s="56"/>
      <c r="AR27" s="56"/>
      <c r="AS27" s="56">
        <v>1</v>
      </c>
      <c r="AT27" s="56"/>
      <c r="AU27" s="56"/>
      <c r="AV27" s="56"/>
      <c r="AW27" s="56">
        <v>9</v>
      </c>
      <c r="AX27" s="56"/>
      <c r="AY27" s="56"/>
      <c r="AZ27" s="56">
        <v>6</v>
      </c>
      <c r="BA27" s="56">
        <v>1</v>
      </c>
      <c r="BB27" s="56"/>
      <c r="BC27" s="56"/>
      <c r="BD27" s="56"/>
      <c r="BE27" s="57"/>
    </row>
    <row r="28" spans="1:57" ht="15" customHeight="1" thickBot="1" thickTop="1">
      <c r="A28" s="97"/>
      <c r="B28" s="90"/>
      <c r="C28" s="30" t="s">
        <v>20</v>
      </c>
      <c r="D28" s="27">
        <f t="shared" si="0"/>
        <v>12164</v>
      </c>
      <c r="E28" s="28">
        <f t="shared" si="14"/>
        <v>1</v>
      </c>
      <c r="F28" s="29">
        <f t="shared" si="6"/>
        <v>486.56</v>
      </c>
      <c r="G28" s="76">
        <f t="shared" si="15"/>
        <v>1</v>
      </c>
      <c r="H28" s="60">
        <f aca="true" t="shared" si="16" ref="H28:AO28">SUM(H23:H27)</f>
        <v>342</v>
      </c>
      <c r="I28" s="60">
        <f t="shared" si="16"/>
        <v>321</v>
      </c>
      <c r="J28" s="60"/>
      <c r="K28" s="60">
        <f t="shared" si="16"/>
        <v>260</v>
      </c>
      <c r="L28" s="60">
        <f t="shared" si="16"/>
        <v>110</v>
      </c>
      <c r="M28" s="60"/>
      <c r="N28" s="60">
        <f t="shared" si="16"/>
        <v>0</v>
      </c>
      <c r="O28" s="60">
        <f t="shared" si="16"/>
        <v>282</v>
      </c>
      <c r="P28" s="60">
        <f t="shared" si="16"/>
        <v>11</v>
      </c>
      <c r="Q28" s="60">
        <f t="shared" si="16"/>
        <v>152</v>
      </c>
      <c r="R28" s="60">
        <f t="shared" si="16"/>
        <v>38</v>
      </c>
      <c r="S28" s="60">
        <f t="shared" si="16"/>
        <v>0</v>
      </c>
      <c r="T28" s="60">
        <f t="shared" si="16"/>
        <v>0</v>
      </c>
      <c r="U28" s="60">
        <f t="shared" si="16"/>
        <v>1352</v>
      </c>
      <c r="V28" s="60">
        <f t="shared" si="16"/>
        <v>0</v>
      </c>
      <c r="W28" s="60">
        <f t="shared" si="16"/>
        <v>0</v>
      </c>
      <c r="X28" s="60">
        <f t="shared" si="16"/>
        <v>50</v>
      </c>
      <c r="Y28" s="60">
        <f t="shared" si="16"/>
        <v>0</v>
      </c>
      <c r="Z28" s="60">
        <f t="shared" si="16"/>
        <v>0</v>
      </c>
      <c r="AA28" s="60">
        <f t="shared" si="16"/>
        <v>30</v>
      </c>
      <c r="AB28" s="60">
        <f t="shared" si="16"/>
        <v>94</v>
      </c>
      <c r="AC28" s="60">
        <f t="shared" si="16"/>
        <v>398</v>
      </c>
      <c r="AD28" s="60">
        <f t="shared" si="16"/>
        <v>25</v>
      </c>
      <c r="AE28" s="60">
        <f t="shared" si="16"/>
        <v>15</v>
      </c>
      <c r="AF28" s="60">
        <f t="shared" si="16"/>
        <v>17</v>
      </c>
      <c r="AG28" s="60">
        <f t="shared" si="16"/>
        <v>73</v>
      </c>
      <c r="AH28" s="60">
        <f t="shared" si="16"/>
        <v>45</v>
      </c>
      <c r="AI28" s="60">
        <f>SUM(AI23:AI27)</f>
        <v>0</v>
      </c>
      <c r="AJ28" s="60">
        <f>SUM(AJ23:AJ27)</f>
        <v>0</v>
      </c>
      <c r="AK28" s="60">
        <f t="shared" si="16"/>
        <v>1</v>
      </c>
      <c r="AL28" s="60">
        <f t="shared" si="16"/>
        <v>400</v>
      </c>
      <c r="AM28" s="60">
        <f t="shared" si="16"/>
        <v>0</v>
      </c>
      <c r="AN28" s="60">
        <f t="shared" si="16"/>
        <v>12</v>
      </c>
      <c r="AO28" s="60">
        <f t="shared" si="16"/>
        <v>81</v>
      </c>
      <c r="AP28" s="60">
        <f aca="true" t="shared" si="17" ref="AP28:BE28">SUM(AP23:AP27)</f>
        <v>213</v>
      </c>
      <c r="AQ28" s="60">
        <f t="shared" si="17"/>
        <v>0</v>
      </c>
      <c r="AR28" s="60">
        <f t="shared" si="17"/>
        <v>24</v>
      </c>
      <c r="AS28" s="60">
        <f t="shared" si="17"/>
        <v>46</v>
      </c>
      <c r="AT28" s="60">
        <f t="shared" si="17"/>
        <v>37</v>
      </c>
      <c r="AU28" s="60">
        <f t="shared" si="17"/>
        <v>300</v>
      </c>
      <c r="AV28" s="60">
        <f t="shared" si="17"/>
        <v>68</v>
      </c>
      <c r="AW28" s="60">
        <f t="shared" si="17"/>
        <v>391</v>
      </c>
      <c r="AX28" s="60">
        <f t="shared" si="17"/>
        <v>100</v>
      </c>
      <c r="AY28" s="60">
        <f t="shared" si="17"/>
        <v>30</v>
      </c>
      <c r="AZ28" s="60">
        <f t="shared" si="17"/>
        <v>1111</v>
      </c>
      <c r="BA28" s="60">
        <f t="shared" si="17"/>
        <v>5735</v>
      </c>
      <c r="BB28" s="60">
        <f t="shared" si="17"/>
        <v>0</v>
      </c>
      <c r="BC28" s="60">
        <f t="shared" si="17"/>
        <v>0</v>
      </c>
      <c r="BD28" s="60">
        <f t="shared" si="17"/>
        <v>0</v>
      </c>
      <c r="BE28" s="61">
        <f t="shared" si="17"/>
        <v>0</v>
      </c>
    </row>
    <row r="29" spans="1:57" ht="15" customHeight="1" thickTop="1">
      <c r="A29" s="95">
        <v>5</v>
      </c>
      <c r="B29" s="88" t="s">
        <v>4</v>
      </c>
      <c r="C29" s="16" t="s">
        <v>15</v>
      </c>
      <c r="D29" s="9">
        <f t="shared" si="0"/>
        <v>4</v>
      </c>
      <c r="E29" s="17">
        <f aca="true" t="shared" si="18" ref="E29:E34">IF(D29&gt;0,(D29/D$34),"")</f>
        <v>0.0784313725490196</v>
      </c>
      <c r="F29" s="18">
        <f t="shared" si="6"/>
        <v>0.16</v>
      </c>
      <c r="G29" s="73">
        <f aca="true" t="shared" si="19" ref="G29:G34">IF($D$3&gt;0,(F29/F$34),"")</f>
        <v>0.0784313725490196</v>
      </c>
      <c r="H29" s="53"/>
      <c r="I29" s="53"/>
      <c r="J29" s="53"/>
      <c r="K29" s="53"/>
      <c r="L29" s="53"/>
      <c r="M29" s="53"/>
      <c r="N29" s="53"/>
      <c r="O29" s="53"/>
      <c r="P29" s="53"/>
      <c r="Q29" s="53">
        <v>1</v>
      </c>
      <c r="R29" s="53"/>
      <c r="S29" s="53"/>
      <c r="T29" s="53"/>
      <c r="U29" s="53">
        <v>1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 t="s">
        <v>103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>
        <v>2</v>
      </c>
      <c r="BA29" s="53"/>
      <c r="BB29" s="53"/>
      <c r="BC29" s="53"/>
      <c r="BD29" s="53"/>
      <c r="BE29" s="54"/>
    </row>
    <row r="30" spans="1:57" ht="15" customHeight="1">
      <c r="A30" s="96"/>
      <c r="B30" s="89"/>
      <c r="C30" s="19" t="s">
        <v>16</v>
      </c>
      <c r="D30" s="20">
        <f t="shared" si="0"/>
        <v>2</v>
      </c>
      <c r="E30" s="21">
        <f t="shared" si="18"/>
        <v>0.0392156862745098</v>
      </c>
      <c r="F30" s="22">
        <f t="shared" si="6"/>
        <v>0.08</v>
      </c>
      <c r="G30" s="74">
        <f t="shared" si="19"/>
        <v>0.0392156862745098</v>
      </c>
      <c r="AP30" s="58" t="s">
        <v>103</v>
      </c>
      <c r="AZ30" s="58">
        <v>2</v>
      </c>
      <c r="BE30" s="59"/>
    </row>
    <row r="31" spans="1:57" ht="15" customHeight="1">
      <c r="A31" s="96"/>
      <c r="B31" s="89"/>
      <c r="C31" s="19" t="s">
        <v>17</v>
      </c>
      <c r="D31" s="20">
        <f t="shared" si="0"/>
        <v>35</v>
      </c>
      <c r="E31" s="21">
        <f t="shared" si="18"/>
        <v>0.6862745098039216</v>
      </c>
      <c r="F31" s="22">
        <f t="shared" si="6"/>
        <v>1.4</v>
      </c>
      <c r="G31" s="74">
        <f t="shared" si="19"/>
        <v>0.6862745098039215</v>
      </c>
      <c r="H31" s="58">
        <v>1</v>
      </c>
      <c r="I31" s="58" t="s">
        <v>103</v>
      </c>
      <c r="K31" s="58">
        <v>1</v>
      </c>
      <c r="L31" s="58">
        <v>5</v>
      </c>
      <c r="N31" s="58">
        <v>1</v>
      </c>
      <c r="O31" s="58">
        <v>2</v>
      </c>
      <c r="P31" s="58" t="s">
        <v>103</v>
      </c>
      <c r="Q31" s="58">
        <v>1</v>
      </c>
      <c r="T31" s="58">
        <v>1</v>
      </c>
      <c r="U31" s="58">
        <v>1</v>
      </c>
      <c r="V31" s="58" t="s">
        <v>103</v>
      </c>
      <c r="X31" s="58">
        <v>3</v>
      </c>
      <c r="AB31" s="58" t="s">
        <v>103</v>
      </c>
      <c r="AC31" s="58">
        <v>2</v>
      </c>
      <c r="AE31" s="58" t="s">
        <v>103</v>
      </c>
      <c r="AG31" s="58" t="s">
        <v>103</v>
      </c>
      <c r="AK31" s="58" t="s">
        <v>103</v>
      </c>
      <c r="AL31" s="58" t="s">
        <v>103</v>
      </c>
      <c r="AO31" s="58" t="s">
        <v>103</v>
      </c>
      <c r="AP31" s="58">
        <v>4</v>
      </c>
      <c r="AT31" s="58" t="s">
        <v>103</v>
      </c>
      <c r="AU31" s="58">
        <v>1</v>
      </c>
      <c r="AY31" s="58">
        <v>1</v>
      </c>
      <c r="AZ31" s="58">
        <v>2</v>
      </c>
      <c r="BA31" s="58">
        <v>9</v>
      </c>
      <c r="BE31" s="59"/>
    </row>
    <row r="32" spans="1:57" ht="15" customHeight="1">
      <c r="A32" s="96"/>
      <c r="B32" s="89"/>
      <c r="C32" s="19" t="s">
        <v>18</v>
      </c>
      <c r="D32" s="20">
        <f t="shared" si="0"/>
        <v>4</v>
      </c>
      <c r="E32" s="21">
        <f t="shared" si="18"/>
        <v>0.0784313725490196</v>
      </c>
      <c r="F32" s="22">
        <f t="shared" si="6"/>
        <v>0.16</v>
      </c>
      <c r="G32" s="74">
        <f t="shared" si="19"/>
        <v>0.0784313725490196</v>
      </c>
      <c r="N32" s="58" t="s">
        <v>103</v>
      </c>
      <c r="O32" s="58">
        <v>1</v>
      </c>
      <c r="U32" s="58">
        <v>1</v>
      </c>
      <c r="AP32" s="58" t="s">
        <v>103</v>
      </c>
      <c r="AZ32" s="58">
        <v>2</v>
      </c>
      <c r="BE32" s="59"/>
    </row>
    <row r="33" spans="1:57" ht="15" customHeight="1" thickBot="1">
      <c r="A33" s="96"/>
      <c r="B33" s="89"/>
      <c r="C33" s="19" t="s">
        <v>19</v>
      </c>
      <c r="D33" s="24">
        <f t="shared" si="0"/>
        <v>6</v>
      </c>
      <c r="E33" s="25">
        <f t="shared" si="18"/>
        <v>0.11764705882352941</v>
      </c>
      <c r="F33" s="26">
        <f t="shared" si="6"/>
        <v>0.24</v>
      </c>
      <c r="G33" s="75">
        <f t="shared" si="19"/>
        <v>0.11764705882352941</v>
      </c>
      <c r="H33" s="56"/>
      <c r="I33" s="56"/>
      <c r="J33" s="56"/>
      <c r="K33" s="56"/>
      <c r="L33" s="56"/>
      <c r="M33" s="56"/>
      <c r="N33" s="56"/>
      <c r="O33" s="56">
        <v>1</v>
      </c>
      <c r="P33" s="56"/>
      <c r="Q33" s="56"/>
      <c r="R33" s="56"/>
      <c r="S33" s="56"/>
      <c r="T33" s="56">
        <v>1</v>
      </c>
      <c r="U33" s="56">
        <v>1</v>
      </c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 t="s">
        <v>103</v>
      </c>
      <c r="AH33" s="56"/>
      <c r="AI33" s="56"/>
      <c r="AJ33" s="56"/>
      <c r="AK33" s="56"/>
      <c r="AL33" s="56"/>
      <c r="AM33" s="56"/>
      <c r="AN33" s="56"/>
      <c r="AO33" s="56"/>
      <c r="AP33" s="56">
        <v>1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>
        <v>2</v>
      </c>
      <c r="BA33" s="56"/>
      <c r="BB33" s="56"/>
      <c r="BC33" s="56"/>
      <c r="BD33" s="56"/>
      <c r="BE33" s="57"/>
    </row>
    <row r="34" spans="1:57" ht="15" customHeight="1" thickBot="1" thickTop="1">
      <c r="A34" s="97"/>
      <c r="B34" s="90"/>
      <c r="C34" s="30" t="s">
        <v>20</v>
      </c>
      <c r="D34" s="27">
        <f t="shared" si="0"/>
        <v>51</v>
      </c>
      <c r="E34" s="28">
        <f t="shared" si="18"/>
        <v>1</v>
      </c>
      <c r="F34" s="29">
        <f t="shared" si="6"/>
        <v>2.04</v>
      </c>
      <c r="G34" s="76">
        <f t="shared" si="19"/>
        <v>1</v>
      </c>
      <c r="H34" s="60">
        <f aca="true" t="shared" si="20" ref="H34:AO34">SUM(H29:H33)</f>
        <v>1</v>
      </c>
      <c r="I34" s="60">
        <f t="shared" si="20"/>
        <v>0</v>
      </c>
      <c r="J34" s="60"/>
      <c r="K34" s="60">
        <f t="shared" si="20"/>
        <v>1</v>
      </c>
      <c r="L34" s="60">
        <f t="shared" si="20"/>
        <v>5</v>
      </c>
      <c r="M34" s="60"/>
      <c r="N34" s="60">
        <f t="shared" si="20"/>
        <v>1</v>
      </c>
      <c r="O34" s="60">
        <f t="shared" si="20"/>
        <v>4</v>
      </c>
      <c r="P34" s="60">
        <f t="shared" si="20"/>
        <v>0</v>
      </c>
      <c r="Q34" s="60">
        <f t="shared" si="20"/>
        <v>2</v>
      </c>
      <c r="R34" s="60">
        <f t="shared" si="20"/>
        <v>0</v>
      </c>
      <c r="S34" s="60">
        <f t="shared" si="20"/>
        <v>0</v>
      </c>
      <c r="T34" s="60">
        <f t="shared" si="20"/>
        <v>2</v>
      </c>
      <c r="U34" s="60">
        <f t="shared" si="20"/>
        <v>4</v>
      </c>
      <c r="V34" s="60">
        <f t="shared" si="20"/>
        <v>0</v>
      </c>
      <c r="W34" s="60">
        <f t="shared" si="20"/>
        <v>0</v>
      </c>
      <c r="X34" s="60">
        <f t="shared" si="20"/>
        <v>3</v>
      </c>
      <c r="Y34" s="60">
        <f t="shared" si="20"/>
        <v>0</v>
      </c>
      <c r="Z34" s="60">
        <f t="shared" si="20"/>
        <v>0</v>
      </c>
      <c r="AA34" s="60">
        <f t="shared" si="20"/>
        <v>0</v>
      </c>
      <c r="AB34" s="60">
        <f t="shared" si="20"/>
        <v>0</v>
      </c>
      <c r="AC34" s="60">
        <f t="shared" si="20"/>
        <v>2</v>
      </c>
      <c r="AD34" s="60">
        <f t="shared" si="20"/>
        <v>0</v>
      </c>
      <c r="AE34" s="60">
        <f t="shared" si="20"/>
        <v>0</v>
      </c>
      <c r="AF34" s="60">
        <f t="shared" si="20"/>
        <v>0</v>
      </c>
      <c r="AG34" s="60">
        <f t="shared" si="20"/>
        <v>0</v>
      </c>
      <c r="AH34" s="60">
        <f t="shared" si="20"/>
        <v>0</v>
      </c>
      <c r="AI34" s="60">
        <f>SUM(AI29:AI33)</f>
        <v>0</v>
      </c>
      <c r="AJ34" s="60">
        <f>SUM(AJ29:AJ33)</f>
        <v>0</v>
      </c>
      <c r="AK34" s="60">
        <f t="shared" si="20"/>
        <v>0</v>
      </c>
      <c r="AL34" s="60">
        <f t="shared" si="20"/>
        <v>0</v>
      </c>
      <c r="AM34" s="60">
        <f t="shared" si="20"/>
        <v>0</v>
      </c>
      <c r="AN34" s="60">
        <f t="shared" si="20"/>
        <v>0</v>
      </c>
      <c r="AO34" s="60">
        <f t="shared" si="20"/>
        <v>0</v>
      </c>
      <c r="AP34" s="60">
        <f aca="true" t="shared" si="21" ref="AP34:BE34">SUM(AP29:AP33)</f>
        <v>5</v>
      </c>
      <c r="AQ34" s="60">
        <f t="shared" si="21"/>
        <v>0</v>
      </c>
      <c r="AR34" s="60">
        <f t="shared" si="21"/>
        <v>0</v>
      </c>
      <c r="AS34" s="60">
        <f t="shared" si="21"/>
        <v>0</v>
      </c>
      <c r="AT34" s="60">
        <f t="shared" si="21"/>
        <v>0</v>
      </c>
      <c r="AU34" s="60">
        <f t="shared" si="21"/>
        <v>1</v>
      </c>
      <c r="AV34" s="60">
        <f t="shared" si="21"/>
        <v>0</v>
      </c>
      <c r="AW34" s="60">
        <f t="shared" si="21"/>
        <v>0</v>
      </c>
      <c r="AX34" s="60">
        <f t="shared" si="21"/>
        <v>0</v>
      </c>
      <c r="AY34" s="60">
        <f t="shared" si="21"/>
        <v>1</v>
      </c>
      <c r="AZ34" s="60">
        <f t="shared" si="21"/>
        <v>10</v>
      </c>
      <c r="BA34" s="60">
        <f t="shared" si="21"/>
        <v>9</v>
      </c>
      <c r="BB34" s="60">
        <f t="shared" si="21"/>
        <v>0</v>
      </c>
      <c r="BC34" s="60">
        <f t="shared" si="21"/>
        <v>0</v>
      </c>
      <c r="BD34" s="60">
        <f t="shared" si="21"/>
        <v>0</v>
      </c>
      <c r="BE34" s="61">
        <f t="shared" si="21"/>
        <v>0</v>
      </c>
    </row>
    <row r="35" spans="1:57" ht="15" customHeight="1" thickTop="1">
      <c r="A35" s="95">
        <v>6</v>
      </c>
      <c r="B35" s="88" t="s">
        <v>5</v>
      </c>
      <c r="C35" s="16" t="s">
        <v>15</v>
      </c>
      <c r="D35" s="9">
        <f aca="true" t="shared" si="22" ref="D35:D52">SUM(H35:BE35)</f>
        <v>0</v>
      </c>
      <c r="E35" s="17">
        <f aca="true" t="shared" si="23" ref="E35:E40">IF(D35&gt;0,(D35/D$40),"")</f>
      </c>
      <c r="F35" s="18">
        <f t="shared" si="6"/>
        <v>0</v>
      </c>
      <c r="G35" s="73">
        <f aca="true" t="shared" si="24" ref="G35:G40">IF($D$3&gt;0,(F35/F$40),"")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 t="s">
        <v>103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 t="s">
        <v>103</v>
      </c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103</v>
      </c>
      <c r="BB35" s="53"/>
      <c r="BC35" s="53"/>
      <c r="BD35" s="53"/>
      <c r="BE35" s="54"/>
    </row>
    <row r="36" spans="1:57" ht="15" customHeight="1">
      <c r="A36" s="96"/>
      <c r="B36" s="89"/>
      <c r="C36" s="19" t="s">
        <v>16</v>
      </c>
      <c r="D36" s="20">
        <f t="shared" si="22"/>
        <v>0</v>
      </c>
      <c r="E36" s="21">
        <f t="shared" si="23"/>
      </c>
      <c r="F36" s="22">
        <f t="shared" si="6"/>
        <v>0</v>
      </c>
      <c r="G36" s="74">
        <f t="shared" si="24"/>
        <v>0</v>
      </c>
      <c r="AP36" s="58" t="s">
        <v>103</v>
      </c>
      <c r="BE36" s="59"/>
    </row>
    <row r="37" spans="1:57" ht="15" customHeight="1">
      <c r="A37" s="96"/>
      <c r="B37" s="89"/>
      <c r="C37" s="19" t="s">
        <v>17</v>
      </c>
      <c r="D37" s="20">
        <f t="shared" si="22"/>
        <v>642</v>
      </c>
      <c r="E37" s="21">
        <f t="shared" si="23"/>
        <v>0.9984447900466563</v>
      </c>
      <c r="F37" s="22">
        <f t="shared" si="6"/>
        <v>25.68</v>
      </c>
      <c r="G37" s="74">
        <f t="shared" si="24"/>
        <v>0.9984447900466563</v>
      </c>
      <c r="H37" s="58">
        <v>17</v>
      </c>
      <c r="I37" s="58" t="s">
        <v>103</v>
      </c>
      <c r="K37" s="58" t="s">
        <v>103</v>
      </c>
      <c r="L37" s="58">
        <v>18</v>
      </c>
      <c r="O37" s="58">
        <v>194</v>
      </c>
      <c r="P37" s="58" t="s">
        <v>103</v>
      </c>
      <c r="Q37" s="58">
        <v>75</v>
      </c>
      <c r="T37" s="58">
        <v>2</v>
      </c>
      <c r="U37" s="58" t="s">
        <v>103</v>
      </c>
      <c r="V37" s="58" t="s">
        <v>103</v>
      </c>
      <c r="X37" s="58">
        <v>1</v>
      </c>
      <c r="AB37" s="58" t="s">
        <v>103</v>
      </c>
      <c r="AC37" s="58">
        <v>35</v>
      </c>
      <c r="AG37" s="58" t="s">
        <v>103</v>
      </c>
      <c r="AK37" s="58" t="s">
        <v>103</v>
      </c>
      <c r="AL37" s="58" t="s">
        <v>103</v>
      </c>
      <c r="AP37" s="58">
        <v>25</v>
      </c>
      <c r="AR37" s="58" t="s">
        <v>103</v>
      </c>
      <c r="AT37" s="58" t="s">
        <v>103</v>
      </c>
      <c r="AU37" s="58">
        <v>115</v>
      </c>
      <c r="AY37" s="58">
        <v>1</v>
      </c>
      <c r="AZ37" s="58">
        <v>36</v>
      </c>
      <c r="BA37" s="58">
        <v>123</v>
      </c>
      <c r="BE37" s="59"/>
    </row>
    <row r="38" spans="1:57" ht="15" customHeight="1">
      <c r="A38" s="96"/>
      <c r="B38" s="89"/>
      <c r="C38" s="19" t="s">
        <v>18</v>
      </c>
      <c r="D38" s="20">
        <f t="shared" si="22"/>
        <v>0</v>
      </c>
      <c r="E38" s="21">
        <f t="shared" si="23"/>
      </c>
      <c r="F38" s="22">
        <f t="shared" si="6"/>
        <v>0</v>
      </c>
      <c r="G38" s="74">
        <f t="shared" si="24"/>
        <v>0</v>
      </c>
      <c r="AP38" s="58" t="s">
        <v>103</v>
      </c>
      <c r="BE38" s="59"/>
    </row>
    <row r="39" spans="1:57" ht="15" customHeight="1" thickBot="1">
      <c r="A39" s="96"/>
      <c r="B39" s="89"/>
      <c r="C39" s="19" t="s">
        <v>19</v>
      </c>
      <c r="D39" s="24">
        <f t="shared" si="22"/>
        <v>1</v>
      </c>
      <c r="E39" s="25">
        <f t="shared" si="23"/>
        <v>0.0015552099533437014</v>
      </c>
      <c r="F39" s="26">
        <f t="shared" si="6"/>
        <v>0.04</v>
      </c>
      <c r="G39" s="75">
        <f t="shared" si="24"/>
        <v>0.0015552099533437014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>
        <v>1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 t="s">
        <v>103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 t="s">
        <v>103</v>
      </c>
      <c r="BA39" s="56"/>
      <c r="BB39" s="56"/>
      <c r="BC39" s="56"/>
      <c r="BD39" s="56"/>
      <c r="BE39" s="57"/>
    </row>
    <row r="40" spans="1:57" ht="15" customHeight="1" thickBot="1" thickTop="1">
      <c r="A40" s="97"/>
      <c r="B40" s="90"/>
      <c r="C40" s="30" t="s">
        <v>20</v>
      </c>
      <c r="D40" s="27">
        <f t="shared" si="22"/>
        <v>643</v>
      </c>
      <c r="E40" s="28">
        <f t="shared" si="23"/>
        <v>1</v>
      </c>
      <c r="F40" s="29">
        <f t="shared" si="6"/>
        <v>25.72</v>
      </c>
      <c r="G40" s="76">
        <f t="shared" si="24"/>
        <v>1</v>
      </c>
      <c r="H40" s="60">
        <f aca="true" t="shared" si="25" ref="H40:AO40">SUM(H35:H39)</f>
        <v>17</v>
      </c>
      <c r="I40" s="60">
        <f t="shared" si="25"/>
        <v>0</v>
      </c>
      <c r="J40" s="60"/>
      <c r="K40" s="60">
        <f t="shared" si="25"/>
        <v>0</v>
      </c>
      <c r="L40" s="60">
        <f t="shared" si="25"/>
        <v>18</v>
      </c>
      <c r="M40" s="60"/>
      <c r="N40" s="60">
        <f t="shared" si="25"/>
        <v>0</v>
      </c>
      <c r="O40" s="60">
        <f t="shared" si="25"/>
        <v>194</v>
      </c>
      <c r="P40" s="60">
        <f t="shared" si="25"/>
        <v>0</v>
      </c>
      <c r="Q40" s="60">
        <f t="shared" si="25"/>
        <v>75</v>
      </c>
      <c r="R40" s="60">
        <f t="shared" si="25"/>
        <v>0</v>
      </c>
      <c r="S40" s="60">
        <f t="shared" si="25"/>
        <v>0</v>
      </c>
      <c r="T40" s="60">
        <f t="shared" si="25"/>
        <v>3</v>
      </c>
      <c r="U40" s="60">
        <f t="shared" si="25"/>
        <v>0</v>
      </c>
      <c r="V40" s="60">
        <f t="shared" si="25"/>
        <v>0</v>
      </c>
      <c r="W40" s="60">
        <f t="shared" si="25"/>
        <v>0</v>
      </c>
      <c r="X40" s="60">
        <f t="shared" si="25"/>
        <v>1</v>
      </c>
      <c r="Y40" s="60">
        <f t="shared" si="25"/>
        <v>0</v>
      </c>
      <c r="Z40" s="60">
        <f t="shared" si="25"/>
        <v>0</v>
      </c>
      <c r="AA40" s="60">
        <f t="shared" si="25"/>
        <v>0</v>
      </c>
      <c r="AB40" s="60">
        <f t="shared" si="25"/>
        <v>0</v>
      </c>
      <c r="AC40" s="60">
        <f t="shared" si="25"/>
        <v>35</v>
      </c>
      <c r="AD40" s="60">
        <f t="shared" si="25"/>
        <v>0</v>
      </c>
      <c r="AE40" s="60">
        <f t="shared" si="25"/>
        <v>0</v>
      </c>
      <c r="AF40" s="60">
        <f t="shared" si="25"/>
        <v>0</v>
      </c>
      <c r="AG40" s="60">
        <f t="shared" si="25"/>
        <v>0</v>
      </c>
      <c r="AH40" s="60">
        <f t="shared" si="25"/>
        <v>0</v>
      </c>
      <c r="AI40" s="60">
        <f>SUM(AI35:AI39)</f>
        <v>0</v>
      </c>
      <c r="AJ40" s="60">
        <f>SUM(AJ35:AJ39)</f>
        <v>0</v>
      </c>
      <c r="AK40" s="60">
        <f t="shared" si="25"/>
        <v>0</v>
      </c>
      <c r="AL40" s="60">
        <f t="shared" si="25"/>
        <v>0</v>
      </c>
      <c r="AM40" s="60">
        <f t="shared" si="25"/>
        <v>0</v>
      </c>
      <c r="AN40" s="60">
        <f t="shared" si="25"/>
        <v>0</v>
      </c>
      <c r="AO40" s="60">
        <f t="shared" si="25"/>
        <v>0</v>
      </c>
      <c r="AP40" s="60">
        <f aca="true" t="shared" si="26" ref="AP40:BE40">SUM(AP35:AP39)</f>
        <v>25</v>
      </c>
      <c r="AQ40" s="60">
        <f t="shared" si="26"/>
        <v>0</v>
      </c>
      <c r="AR40" s="60">
        <f t="shared" si="26"/>
        <v>0</v>
      </c>
      <c r="AS40" s="60">
        <f t="shared" si="26"/>
        <v>0</v>
      </c>
      <c r="AT40" s="60">
        <f t="shared" si="26"/>
        <v>0</v>
      </c>
      <c r="AU40" s="60">
        <f t="shared" si="26"/>
        <v>115</v>
      </c>
      <c r="AV40" s="60">
        <f t="shared" si="26"/>
        <v>0</v>
      </c>
      <c r="AW40" s="60">
        <f t="shared" si="26"/>
        <v>0</v>
      </c>
      <c r="AX40" s="60">
        <f t="shared" si="26"/>
        <v>0</v>
      </c>
      <c r="AY40" s="60">
        <f t="shared" si="26"/>
        <v>1</v>
      </c>
      <c r="AZ40" s="60">
        <f t="shared" si="26"/>
        <v>36</v>
      </c>
      <c r="BA40" s="60">
        <f t="shared" si="26"/>
        <v>123</v>
      </c>
      <c r="BB40" s="60">
        <f t="shared" si="26"/>
        <v>0</v>
      </c>
      <c r="BC40" s="60">
        <f t="shared" si="26"/>
        <v>0</v>
      </c>
      <c r="BD40" s="60">
        <f t="shared" si="26"/>
        <v>0</v>
      </c>
      <c r="BE40" s="61">
        <f t="shared" si="26"/>
        <v>0</v>
      </c>
    </row>
    <row r="41" spans="1:57" ht="15" customHeight="1" thickTop="1">
      <c r="A41" s="95">
        <v>7</v>
      </c>
      <c r="B41" s="88" t="s">
        <v>6</v>
      </c>
      <c r="C41" s="16" t="s">
        <v>15</v>
      </c>
      <c r="D41" s="9">
        <f t="shared" si="22"/>
        <v>0</v>
      </c>
      <c r="E41" s="17">
        <f aca="true" t="shared" si="27" ref="E41:E46">IF(D41&gt;0,(D41/D$46),"")</f>
      </c>
      <c r="F41" s="18">
        <f t="shared" si="6"/>
        <v>0</v>
      </c>
      <c r="G41" s="73">
        <f aca="true" t="shared" si="28" ref="G41:G46">IF($D$3&gt;0,(F41/F$46),"")</f>
        <v>0</v>
      </c>
      <c r="H41" s="53"/>
      <c r="I41" s="53"/>
      <c r="J41" s="53"/>
      <c r="K41" s="53" t="s">
        <v>103</v>
      </c>
      <c r="L41" s="53"/>
      <c r="M41" s="53"/>
      <c r="N41" s="53"/>
      <c r="O41" s="53"/>
      <c r="P41" s="53"/>
      <c r="Q41" s="53"/>
      <c r="R41" s="53"/>
      <c r="S41" s="53"/>
      <c r="T41" s="53"/>
      <c r="U41" s="53" t="s">
        <v>103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103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 t="s">
        <v>103</v>
      </c>
      <c r="BA41" s="53" t="s">
        <v>103</v>
      </c>
      <c r="BB41" s="53"/>
      <c r="BC41" s="53"/>
      <c r="BD41" s="53"/>
      <c r="BE41" s="54"/>
    </row>
    <row r="42" spans="1:57" ht="15" customHeight="1">
      <c r="A42" s="96"/>
      <c r="B42" s="89"/>
      <c r="C42" s="19" t="s">
        <v>16</v>
      </c>
      <c r="D42" s="20">
        <f t="shared" si="22"/>
        <v>0</v>
      </c>
      <c r="E42" s="21">
        <f t="shared" si="27"/>
      </c>
      <c r="F42" s="22">
        <f t="shared" si="6"/>
        <v>0</v>
      </c>
      <c r="G42" s="74">
        <f t="shared" si="28"/>
        <v>0</v>
      </c>
      <c r="AP42" s="58" t="s">
        <v>103</v>
      </c>
      <c r="BA42" s="58" t="s">
        <v>103</v>
      </c>
      <c r="BE42" s="59"/>
    </row>
    <row r="43" spans="1:57" ht="15" customHeight="1">
      <c r="A43" s="96"/>
      <c r="B43" s="89"/>
      <c r="C43" s="19" t="s">
        <v>17</v>
      </c>
      <c r="D43" s="20">
        <f t="shared" si="22"/>
        <v>102</v>
      </c>
      <c r="E43" s="21">
        <f t="shared" si="27"/>
        <v>1</v>
      </c>
      <c r="F43" s="22">
        <f t="shared" si="6"/>
        <v>4.08</v>
      </c>
      <c r="G43" s="74">
        <f t="shared" si="28"/>
        <v>1</v>
      </c>
      <c r="H43" s="58" t="s">
        <v>103</v>
      </c>
      <c r="I43" s="58" t="s">
        <v>103</v>
      </c>
      <c r="K43" s="58" t="s">
        <v>103</v>
      </c>
      <c r="N43" s="58">
        <v>2</v>
      </c>
      <c r="Q43" s="58">
        <v>1</v>
      </c>
      <c r="R43" s="58" t="s">
        <v>103</v>
      </c>
      <c r="S43" s="58" t="s">
        <v>103</v>
      </c>
      <c r="U43" s="58">
        <v>1</v>
      </c>
      <c r="AA43" s="82">
        <v>90</v>
      </c>
      <c r="AC43" s="58" t="s">
        <v>103</v>
      </c>
      <c r="AF43" s="58" t="s">
        <v>103</v>
      </c>
      <c r="AK43" s="58">
        <v>2</v>
      </c>
      <c r="AL43" s="58">
        <v>1</v>
      </c>
      <c r="AO43" s="58" t="s">
        <v>103</v>
      </c>
      <c r="AP43" s="58" t="s">
        <v>103</v>
      </c>
      <c r="AS43" s="58">
        <v>1</v>
      </c>
      <c r="AV43" s="58" t="s">
        <v>103</v>
      </c>
      <c r="AY43" s="58">
        <v>4</v>
      </c>
      <c r="AZ43" s="58" t="s">
        <v>103</v>
      </c>
      <c r="BA43" s="58" t="s">
        <v>103</v>
      </c>
      <c r="BE43" s="59"/>
    </row>
    <row r="44" spans="1:57" ht="15" customHeight="1">
      <c r="A44" s="96"/>
      <c r="B44" s="89"/>
      <c r="C44" s="19" t="s">
        <v>18</v>
      </c>
      <c r="D44" s="20">
        <f t="shared" si="22"/>
        <v>0</v>
      </c>
      <c r="E44" s="21">
        <f t="shared" si="27"/>
      </c>
      <c r="F44" s="22">
        <f t="shared" si="6"/>
        <v>0</v>
      </c>
      <c r="G44" s="74">
        <f t="shared" si="28"/>
        <v>0</v>
      </c>
      <c r="AP44" s="58" t="s">
        <v>103</v>
      </c>
      <c r="BE44" s="59"/>
    </row>
    <row r="45" spans="1:57" ht="15" customHeight="1" thickBot="1">
      <c r="A45" s="96"/>
      <c r="B45" s="89"/>
      <c r="C45" s="19" t="s">
        <v>19</v>
      </c>
      <c r="D45" s="24">
        <f t="shared" si="22"/>
        <v>0</v>
      </c>
      <c r="E45" s="25">
        <f t="shared" si="27"/>
      </c>
      <c r="F45" s="26">
        <f t="shared" si="6"/>
        <v>0</v>
      </c>
      <c r="G45" s="75">
        <f t="shared" si="28"/>
        <v>0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 t="s">
        <v>103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 t="s">
        <v>103</v>
      </c>
      <c r="BA45" s="56"/>
      <c r="BB45" s="56"/>
      <c r="BC45" s="56"/>
      <c r="BD45" s="56"/>
      <c r="BE45" s="57"/>
    </row>
    <row r="46" spans="1:57" ht="15" customHeight="1" thickBot="1" thickTop="1">
      <c r="A46" s="97"/>
      <c r="B46" s="90"/>
      <c r="C46" s="30" t="s">
        <v>20</v>
      </c>
      <c r="D46" s="27">
        <f t="shared" si="22"/>
        <v>102</v>
      </c>
      <c r="E46" s="28">
        <f t="shared" si="27"/>
        <v>1</v>
      </c>
      <c r="F46" s="29">
        <f t="shared" si="6"/>
        <v>4.08</v>
      </c>
      <c r="G46" s="76">
        <f t="shared" si="28"/>
        <v>1</v>
      </c>
      <c r="H46" s="60">
        <f aca="true" t="shared" si="29" ref="H46:AO46">SUM(H41:H45)</f>
        <v>0</v>
      </c>
      <c r="I46" s="60">
        <f t="shared" si="29"/>
        <v>0</v>
      </c>
      <c r="J46" s="60"/>
      <c r="K46" s="60">
        <f t="shared" si="29"/>
        <v>0</v>
      </c>
      <c r="L46" s="60">
        <f t="shared" si="29"/>
        <v>0</v>
      </c>
      <c r="M46" s="60"/>
      <c r="N46" s="60">
        <f t="shared" si="29"/>
        <v>2</v>
      </c>
      <c r="O46" s="60">
        <f t="shared" si="29"/>
        <v>0</v>
      </c>
      <c r="P46" s="60">
        <f t="shared" si="29"/>
        <v>0</v>
      </c>
      <c r="Q46" s="60">
        <f t="shared" si="29"/>
        <v>1</v>
      </c>
      <c r="R46" s="60">
        <f t="shared" si="29"/>
        <v>0</v>
      </c>
      <c r="S46" s="60">
        <f t="shared" si="29"/>
        <v>0</v>
      </c>
      <c r="T46" s="60">
        <f t="shared" si="29"/>
        <v>0</v>
      </c>
      <c r="U46" s="60">
        <f t="shared" si="29"/>
        <v>1</v>
      </c>
      <c r="V46" s="60">
        <f t="shared" si="29"/>
        <v>0</v>
      </c>
      <c r="W46" s="60">
        <f t="shared" si="29"/>
        <v>0</v>
      </c>
      <c r="X46" s="60">
        <f t="shared" si="29"/>
        <v>0</v>
      </c>
      <c r="Y46" s="60">
        <f t="shared" si="29"/>
        <v>0</v>
      </c>
      <c r="Z46" s="60">
        <f t="shared" si="29"/>
        <v>0</v>
      </c>
      <c r="AA46" s="60">
        <f t="shared" si="29"/>
        <v>90</v>
      </c>
      <c r="AB46" s="60">
        <f t="shared" si="29"/>
        <v>0</v>
      </c>
      <c r="AC46" s="60">
        <f t="shared" si="29"/>
        <v>0</v>
      </c>
      <c r="AD46" s="60">
        <f t="shared" si="29"/>
        <v>0</v>
      </c>
      <c r="AE46" s="60">
        <f t="shared" si="29"/>
        <v>0</v>
      </c>
      <c r="AF46" s="60">
        <f t="shared" si="29"/>
        <v>0</v>
      </c>
      <c r="AG46" s="60">
        <f t="shared" si="29"/>
        <v>0</v>
      </c>
      <c r="AH46" s="60">
        <f t="shared" si="29"/>
        <v>0</v>
      </c>
      <c r="AI46" s="60">
        <f>SUM(AI41:AI45)</f>
        <v>0</v>
      </c>
      <c r="AJ46" s="60">
        <f>SUM(AJ41:AJ45)</f>
        <v>0</v>
      </c>
      <c r="AK46" s="60">
        <f t="shared" si="29"/>
        <v>2</v>
      </c>
      <c r="AL46" s="60">
        <f t="shared" si="29"/>
        <v>1</v>
      </c>
      <c r="AM46" s="60">
        <f t="shared" si="29"/>
        <v>0</v>
      </c>
      <c r="AN46" s="60">
        <f t="shared" si="29"/>
        <v>0</v>
      </c>
      <c r="AO46" s="60">
        <f t="shared" si="29"/>
        <v>0</v>
      </c>
      <c r="AP46" s="60">
        <f aca="true" t="shared" si="30" ref="AP46:BE46">SUM(AP41:AP45)</f>
        <v>0</v>
      </c>
      <c r="AQ46" s="60">
        <f t="shared" si="30"/>
        <v>0</v>
      </c>
      <c r="AR46" s="60">
        <f t="shared" si="30"/>
        <v>0</v>
      </c>
      <c r="AS46" s="60">
        <f t="shared" si="30"/>
        <v>1</v>
      </c>
      <c r="AT46" s="60">
        <f t="shared" si="30"/>
        <v>0</v>
      </c>
      <c r="AU46" s="60">
        <f t="shared" si="30"/>
        <v>0</v>
      </c>
      <c r="AV46" s="60">
        <f t="shared" si="30"/>
        <v>0</v>
      </c>
      <c r="AW46" s="60">
        <f t="shared" si="30"/>
        <v>0</v>
      </c>
      <c r="AX46" s="60">
        <f t="shared" si="30"/>
        <v>0</v>
      </c>
      <c r="AY46" s="60">
        <f t="shared" si="30"/>
        <v>4</v>
      </c>
      <c r="AZ46" s="60">
        <f t="shared" si="30"/>
        <v>0</v>
      </c>
      <c r="BA46" s="60">
        <f t="shared" si="30"/>
        <v>0</v>
      </c>
      <c r="BB46" s="60">
        <f t="shared" si="30"/>
        <v>0</v>
      </c>
      <c r="BC46" s="60">
        <f t="shared" si="30"/>
        <v>0</v>
      </c>
      <c r="BD46" s="60">
        <f t="shared" si="30"/>
        <v>0</v>
      </c>
      <c r="BE46" s="61">
        <f t="shared" si="30"/>
        <v>0</v>
      </c>
    </row>
    <row r="47" spans="1:57" ht="15" customHeight="1" thickTop="1">
      <c r="A47" s="95">
        <v>8</v>
      </c>
      <c r="B47" s="88" t="s">
        <v>7</v>
      </c>
      <c r="C47" s="16" t="s">
        <v>15</v>
      </c>
      <c r="D47" s="9">
        <f t="shared" si="22"/>
        <v>0</v>
      </c>
      <c r="E47" s="17">
        <f aca="true" t="shared" si="31" ref="E47:E52">IF(D47&gt;0,(D47/D$52),"")</f>
      </c>
      <c r="F47" s="18">
        <f t="shared" si="6"/>
        <v>0</v>
      </c>
      <c r="G47" s="73">
        <f aca="true" t="shared" si="32" ref="G47:G52">IF($D$3&gt;0,(F47/F$52),"")</f>
        <v>0</v>
      </c>
      <c r="H47" s="53"/>
      <c r="I47" s="53"/>
      <c r="J47" s="53"/>
      <c r="K47" s="53" t="s">
        <v>103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 t="s">
        <v>103</v>
      </c>
      <c r="BA47" s="53" t="s">
        <v>103</v>
      </c>
      <c r="BB47" s="53"/>
      <c r="BC47" s="53"/>
      <c r="BD47" s="53"/>
      <c r="BE47" s="54"/>
    </row>
    <row r="48" spans="1:57" ht="15" customHeight="1">
      <c r="A48" s="96"/>
      <c r="B48" s="89"/>
      <c r="C48" s="19" t="s">
        <v>16</v>
      </c>
      <c r="D48" s="20">
        <f t="shared" si="22"/>
        <v>0</v>
      </c>
      <c r="E48" s="21">
        <f t="shared" si="31"/>
      </c>
      <c r="F48" s="22">
        <f t="shared" si="6"/>
        <v>0</v>
      </c>
      <c r="G48" s="74">
        <f t="shared" si="32"/>
        <v>0</v>
      </c>
      <c r="AZ48" s="58" t="s">
        <v>103</v>
      </c>
      <c r="BA48" s="58" t="s">
        <v>103</v>
      </c>
      <c r="BE48" s="59"/>
    </row>
    <row r="49" spans="1:57" ht="15" customHeight="1">
      <c r="A49" s="96"/>
      <c r="B49" s="89"/>
      <c r="C49" s="19" t="s">
        <v>17</v>
      </c>
      <c r="D49" s="20">
        <f t="shared" si="22"/>
        <v>15</v>
      </c>
      <c r="E49" s="21">
        <f t="shared" si="31"/>
        <v>1</v>
      </c>
      <c r="F49" s="22">
        <f t="shared" si="6"/>
        <v>0.6</v>
      </c>
      <c r="G49" s="74">
        <f t="shared" si="32"/>
        <v>1</v>
      </c>
      <c r="AA49" s="82">
        <v>10</v>
      </c>
      <c r="AC49" s="58" t="s">
        <v>103</v>
      </c>
      <c r="AZ49" s="58" t="s">
        <v>103</v>
      </c>
      <c r="BA49" s="58">
        <v>5</v>
      </c>
      <c r="BE49" s="59"/>
    </row>
    <row r="50" spans="1:57" ht="15" customHeight="1">
      <c r="A50" s="96"/>
      <c r="B50" s="89"/>
      <c r="C50" s="19" t="s">
        <v>18</v>
      </c>
      <c r="D50" s="20">
        <f t="shared" si="22"/>
        <v>0</v>
      </c>
      <c r="E50" s="21">
        <f t="shared" si="31"/>
      </c>
      <c r="F50" s="22">
        <f t="shared" si="6"/>
        <v>0</v>
      </c>
      <c r="G50" s="74">
        <f t="shared" si="32"/>
        <v>0</v>
      </c>
      <c r="AP50" s="58" t="s">
        <v>103</v>
      </c>
      <c r="BE50" s="59"/>
    </row>
    <row r="51" spans="1:57" ht="15" customHeight="1" thickBot="1">
      <c r="A51" s="96"/>
      <c r="B51" s="89"/>
      <c r="C51" s="19" t="s">
        <v>19</v>
      </c>
      <c r="D51" s="24">
        <f t="shared" si="22"/>
        <v>0</v>
      </c>
      <c r="E51" s="25">
        <f t="shared" si="31"/>
      </c>
      <c r="F51" s="26">
        <f t="shared" si="6"/>
        <v>0</v>
      </c>
      <c r="G51" s="75">
        <f t="shared" si="32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 t="s">
        <v>103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 t="s">
        <v>103</v>
      </c>
      <c r="BA51" s="56"/>
      <c r="BB51" s="56"/>
      <c r="BC51" s="56"/>
      <c r="BD51" s="56"/>
      <c r="BE51" s="57"/>
    </row>
    <row r="52" spans="1:57" ht="15" customHeight="1" thickBot="1" thickTop="1">
      <c r="A52" s="97"/>
      <c r="B52" s="90"/>
      <c r="C52" s="30" t="s">
        <v>20</v>
      </c>
      <c r="D52" s="27">
        <f t="shared" si="22"/>
        <v>15</v>
      </c>
      <c r="E52" s="28">
        <f t="shared" si="31"/>
        <v>1</v>
      </c>
      <c r="F52" s="29">
        <f t="shared" si="6"/>
        <v>0.6</v>
      </c>
      <c r="G52" s="76">
        <f t="shared" si="32"/>
        <v>1</v>
      </c>
      <c r="H52" s="60">
        <f aca="true" t="shared" si="33" ref="H52:AO52">SUM(H47:H51)</f>
        <v>0</v>
      </c>
      <c r="I52" s="60">
        <f t="shared" si="33"/>
        <v>0</v>
      </c>
      <c r="J52" s="60"/>
      <c r="K52" s="60">
        <f t="shared" si="33"/>
        <v>0</v>
      </c>
      <c r="L52" s="60">
        <f t="shared" si="33"/>
        <v>0</v>
      </c>
      <c r="M52" s="60"/>
      <c r="N52" s="60">
        <f t="shared" si="33"/>
        <v>0</v>
      </c>
      <c r="O52" s="60">
        <f t="shared" si="33"/>
        <v>0</v>
      </c>
      <c r="P52" s="60">
        <f t="shared" si="33"/>
        <v>0</v>
      </c>
      <c r="Q52" s="60">
        <f t="shared" si="33"/>
        <v>0</v>
      </c>
      <c r="R52" s="60">
        <f t="shared" si="33"/>
        <v>0</v>
      </c>
      <c r="S52" s="60">
        <f t="shared" si="33"/>
        <v>0</v>
      </c>
      <c r="T52" s="60">
        <f t="shared" si="33"/>
        <v>0</v>
      </c>
      <c r="U52" s="60">
        <f t="shared" si="33"/>
        <v>0</v>
      </c>
      <c r="V52" s="60">
        <f t="shared" si="33"/>
        <v>0</v>
      </c>
      <c r="W52" s="60">
        <f t="shared" si="33"/>
        <v>0</v>
      </c>
      <c r="X52" s="60">
        <f t="shared" si="33"/>
        <v>0</v>
      </c>
      <c r="Y52" s="60">
        <f t="shared" si="33"/>
        <v>0</v>
      </c>
      <c r="Z52" s="60">
        <f t="shared" si="33"/>
        <v>0</v>
      </c>
      <c r="AA52" s="60">
        <f t="shared" si="33"/>
        <v>10</v>
      </c>
      <c r="AB52" s="60">
        <f t="shared" si="33"/>
        <v>0</v>
      </c>
      <c r="AC52" s="60">
        <f t="shared" si="33"/>
        <v>0</v>
      </c>
      <c r="AD52" s="60">
        <f t="shared" si="33"/>
        <v>0</v>
      </c>
      <c r="AE52" s="60">
        <f t="shared" si="33"/>
        <v>0</v>
      </c>
      <c r="AF52" s="60">
        <f t="shared" si="33"/>
        <v>0</v>
      </c>
      <c r="AG52" s="60">
        <f t="shared" si="33"/>
        <v>0</v>
      </c>
      <c r="AH52" s="60">
        <f t="shared" si="33"/>
        <v>0</v>
      </c>
      <c r="AI52" s="60">
        <f>SUM(AI47:AI51)</f>
        <v>0</v>
      </c>
      <c r="AJ52" s="60">
        <f>SUM(AJ47:AJ51)</f>
        <v>0</v>
      </c>
      <c r="AK52" s="60">
        <f t="shared" si="33"/>
        <v>0</v>
      </c>
      <c r="AL52" s="60">
        <f t="shared" si="33"/>
        <v>0</v>
      </c>
      <c r="AM52" s="60">
        <f t="shared" si="33"/>
        <v>0</v>
      </c>
      <c r="AN52" s="60">
        <f t="shared" si="33"/>
        <v>0</v>
      </c>
      <c r="AO52" s="60">
        <f t="shared" si="33"/>
        <v>0</v>
      </c>
      <c r="AP52" s="60">
        <f aca="true" t="shared" si="34" ref="AP52:BE52">SUM(AP47:AP51)</f>
        <v>0</v>
      </c>
      <c r="AQ52" s="60">
        <f t="shared" si="34"/>
        <v>0</v>
      </c>
      <c r="AR52" s="60">
        <f t="shared" si="34"/>
        <v>0</v>
      </c>
      <c r="AS52" s="60">
        <f t="shared" si="34"/>
        <v>0</v>
      </c>
      <c r="AT52" s="60">
        <f t="shared" si="34"/>
        <v>0</v>
      </c>
      <c r="AU52" s="60">
        <f t="shared" si="34"/>
        <v>0</v>
      </c>
      <c r="AV52" s="60">
        <f t="shared" si="34"/>
        <v>0</v>
      </c>
      <c r="AW52" s="60">
        <f t="shared" si="34"/>
        <v>0</v>
      </c>
      <c r="AX52" s="60">
        <f t="shared" si="34"/>
        <v>0</v>
      </c>
      <c r="AY52" s="60">
        <f t="shared" si="34"/>
        <v>0</v>
      </c>
      <c r="AZ52" s="60">
        <f t="shared" si="34"/>
        <v>0</v>
      </c>
      <c r="BA52" s="60">
        <f t="shared" si="34"/>
        <v>5</v>
      </c>
      <c r="BB52" s="60">
        <f t="shared" si="34"/>
        <v>0</v>
      </c>
      <c r="BC52" s="60">
        <f t="shared" si="34"/>
        <v>0</v>
      </c>
      <c r="BD52" s="60">
        <f t="shared" si="34"/>
        <v>0</v>
      </c>
      <c r="BE52" s="61">
        <f t="shared" si="34"/>
        <v>0</v>
      </c>
    </row>
    <row r="53" spans="1:57" ht="15" customHeight="1" thickBot="1" thickTop="1">
      <c r="A53" s="95">
        <v>9</v>
      </c>
      <c r="B53" s="88" t="s">
        <v>8</v>
      </c>
      <c r="C53" s="16" t="s">
        <v>15</v>
      </c>
      <c r="D53" s="64"/>
      <c r="E53" s="31"/>
      <c r="F53" s="68">
        <f aca="true" t="shared" si="35" ref="F53:F62">SUM(H53:BE53)/$D$3</f>
        <v>5.2</v>
      </c>
      <c r="G53" s="77"/>
      <c r="H53" s="53"/>
      <c r="I53" s="53"/>
      <c r="J53" s="53"/>
      <c r="K53" s="53"/>
      <c r="L53" s="53"/>
      <c r="M53" s="53"/>
      <c r="N53" s="53"/>
      <c r="O53" s="53"/>
      <c r="P53" s="53"/>
      <c r="Q53" s="53" t="s">
        <v>103</v>
      </c>
      <c r="R53" s="53"/>
      <c r="S53" s="53"/>
      <c r="T53" s="53">
        <v>0</v>
      </c>
      <c r="U53" s="53"/>
      <c r="V53" s="53"/>
      <c r="W53" s="53"/>
      <c r="X53" s="53"/>
      <c r="Y53" s="53"/>
      <c r="Z53" s="53"/>
      <c r="AA53" s="53"/>
      <c r="AB53" s="53">
        <v>130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 t="s">
        <v>103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103</v>
      </c>
      <c r="BB53" s="53"/>
      <c r="BC53" s="53"/>
      <c r="BD53" s="53"/>
      <c r="BE53" s="54"/>
    </row>
    <row r="54" spans="1:57" ht="15" customHeight="1" thickBot="1" thickTop="1">
      <c r="A54" s="96"/>
      <c r="B54" s="89"/>
      <c r="C54" s="19" t="s">
        <v>16</v>
      </c>
      <c r="D54" s="65"/>
      <c r="E54" s="32"/>
      <c r="F54" s="69">
        <f t="shared" si="35"/>
        <v>5.2</v>
      </c>
      <c r="G54" s="78"/>
      <c r="AB54" s="53">
        <v>130</v>
      </c>
      <c r="AP54" s="53" t="s">
        <v>103</v>
      </c>
      <c r="BE54" s="59"/>
    </row>
    <row r="55" spans="1:57" ht="15" customHeight="1" thickBot="1" thickTop="1">
      <c r="A55" s="96"/>
      <c r="B55" s="89"/>
      <c r="C55" s="19" t="s">
        <v>17</v>
      </c>
      <c r="D55" s="65"/>
      <c r="E55" s="32"/>
      <c r="F55" s="69">
        <f t="shared" si="35"/>
        <v>13</v>
      </c>
      <c r="G55" s="78"/>
      <c r="N55" s="58" t="s">
        <v>103</v>
      </c>
      <c r="Q55" s="58" t="s">
        <v>103</v>
      </c>
      <c r="T55" s="58">
        <v>0</v>
      </c>
      <c r="AB55" s="53">
        <v>130</v>
      </c>
      <c r="AP55" s="53" t="s">
        <v>103</v>
      </c>
      <c r="AS55" s="58">
        <v>120</v>
      </c>
      <c r="AV55" s="58">
        <v>75</v>
      </c>
      <c r="BE55" s="59"/>
    </row>
    <row r="56" spans="1:57" ht="15" customHeight="1" thickBot="1" thickTop="1">
      <c r="A56" s="96"/>
      <c r="B56" s="89"/>
      <c r="C56" s="19" t="s">
        <v>18</v>
      </c>
      <c r="D56" s="65"/>
      <c r="E56" s="32"/>
      <c r="F56" s="69">
        <f t="shared" si="35"/>
        <v>5.2</v>
      </c>
      <c r="G56" s="78"/>
      <c r="AB56" s="53">
        <v>130</v>
      </c>
      <c r="AP56" s="53" t="s">
        <v>103</v>
      </c>
      <c r="BE56" s="59"/>
    </row>
    <row r="57" spans="1:57" ht="15" customHeight="1" thickBot="1" thickTop="1">
      <c r="A57" s="96"/>
      <c r="B57" s="89"/>
      <c r="C57" s="19" t="s">
        <v>19</v>
      </c>
      <c r="D57" s="66"/>
      <c r="E57" s="33"/>
      <c r="F57" s="70">
        <f t="shared" si="35"/>
        <v>5.2</v>
      </c>
      <c r="G57" s="79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>
        <v>0</v>
      </c>
      <c r="U57" s="56"/>
      <c r="V57" s="56"/>
      <c r="W57" s="56"/>
      <c r="X57" s="56"/>
      <c r="Y57" s="56"/>
      <c r="Z57" s="56"/>
      <c r="AA57" s="56"/>
      <c r="AB57" s="53">
        <v>130</v>
      </c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 t="s">
        <v>103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7"/>
    </row>
    <row r="58" spans="1:57" ht="15" customHeight="1" thickBot="1" thickTop="1">
      <c r="A58" s="95">
        <v>10</v>
      </c>
      <c r="B58" s="88" t="s">
        <v>9</v>
      </c>
      <c r="C58" s="16" t="s">
        <v>15</v>
      </c>
      <c r="D58" s="64"/>
      <c r="E58" s="31"/>
      <c r="F58" s="68">
        <f t="shared" si="35"/>
        <v>14</v>
      </c>
      <c r="G58" s="77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>
        <v>0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>
        <v>350</v>
      </c>
      <c r="BB58" s="53"/>
      <c r="BC58" s="53"/>
      <c r="BD58" s="53"/>
      <c r="BE58" s="54"/>
    </row>
    <row r="59" spans="1:57" ht="15" customHeight="1" thickBot="1" thickTop="1">
      <c r="A59" s="96"/>
      <c r="B59" s="89"/>
      <c r="C59" s="19" t="s">
        <v>16</v>
      </c>
      <c r="D59" s="65"/>
      <c r="E59" s="32"/>
      <c r="F59" s="69">
        <f t="shared" si="35"/>
        <v>14</v>
      </c>
      <c r="G59" s="78"/>
      <c r="BA59" s="53">
        <v>350</v>
      </c>
      <c r="BE59" s="59"/>
    </row>
    <row r="60" spans="1:57" ht="15" customHeight="1" thickBot="1" thickTop="1">
      <c r="A60" s="96"/>
      <c r="B60" s="89"/>
      <c r="C60" s="19" t="s">
        <v>17</v>
      </c>
      <c r="D60" s="65"/>
      <c r="E60" s="32"/>
      <c r="F60" s="69">
        <f t="shared" si="35"/>
        <v>14</v>
      </c>
      <c r="G60" s="78"/>
      <c r="N60" s="58" t="s">
        <v>103</v>
      </c>
      <c r="Q60" s="58" t="s">
        <v>103</v>
      </c>
      <c r="T60" s="58">
        <v>0</v>
      </c>
      <c r="AS60" s="58" t="s">
        <v>103</v>
      </c>
      <c r="AV60" s="58" t="s">
        <v>103</v>
      </c>
      <c r="BA60" s="53">
        <v>350</v>
      </c>
      <c r="BE60" s="59"/>
    </row>
    <row r="61" spans="1:57" ht="15" customHeight="1" thickBot="1" thickTop="1">
      <c r="A61" s="96"/>
      <c r="B61" s="89"/>
      <c r="C61" s="19" t="s">
        <v>18</v>
      </c>
      <c r="D61" s="65"/>
      <c r="E61" s="32"/>
      <c r="F61" s="69">
        <f t="shared" si="35"/>
        <v>14</v>
      </c>
      <c r="G61" s="78"/>
      <c r="BA61" s="53">
        <v>350</v>
      </c>
      <c r="BE61" s="59"/>
    </row>
    <row r="62" spans="1:57" ht="15" customHeight="1" thickBot="1" thickTop="1">
      <c r="A62" s="96"/>
      <c r="B62" s="89"/>
      <c r="C62" s="19" t="s">
        <v>19</v>
      </c>
      <c r="D62" s="66"/>
      <c r="E62" s="33"/>
      <c r="F62" s="70">
        <f t="shared" si="35"/>
        <v>14</v>
      </c>
      <c r="G62" s="80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>
        <v>0</v>
      </c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 t="s">
        <v>103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3">
        <v>350</v>
      </c>
      <c r="BB62" s="56"/>
      <c r="BC62" s="56"/>
      <c r="BD62" s="56"/>
      <c r="BE62" s="57"/>
    </row>
    <row r="63" spans="1:57" ht="15" customHeight="1" thickTop="1">
      <c r="A63" s="95">
        <v>11</v>
      </c>
      <c r="B63" s="88" t="s">
        <v>53</v>
      </c>
      <c r="C63" s="16" t="s">
        <v>15</v>
      </c>
      <c r="D63" s="9">
        <f aca="true" t="shared" si="36" ref="D63:D94">SUM(H63:BE63)</f>
        <v>1</v>
      </c>
      <c r="E63" s="17">
        <f aca="true" t="shared" si="37" ref="E63:E68">IF(D63&gt;0,(D63/D$68),"")</f>
        <v>0.038461538461538464</v>
      </c>
      <c r="F63" s="18">
        <f aca="true" t="shared" si="38" ref="F63:F126">IF($D$3&gt;0,(D63/$D$3),"")</f>
        <v>0.04</v>
      </c>
      <c r="G63" s="73">
        <f aca="true" t="shared" si="39" ref="G63:G68">IF($D$3&gt;0,(F63/F$68),"")</f>
        <v>0.038461538461538464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 t="s">
        <v>103</v>
      </c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103</v>
      </c>
      <c r="AP63" s="53" t="s">
        <v>103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>
        <v>1</v>
      </c>
      <c r="BB63" s="53"/>
      <c r="BC63" s="53"/>
      <c r="BD63" s="53"/>
      <c r="BE63" s="54"/>
    </row>
    <row r="64" spans="1:57" ht="15" customHeight="1">
      <c r="A64" s="96"/>
      <c r="B64" s="89"/>
      <c r="C64" s="19" t="s">
        <v>16</v>
      </c>
      <c r="D64" s="20">
        <f t="shared" si="36"/>
        <v>0</v>
      </c>
      <c r="E64" s="21">
        <f t="shared" si="37"/>
      </c>
      <c r="F64" s="22">
        <f t="shared" si="38"/>
        <v>0</v>
      </c>
      <c r="G64" s="74">
        <f t="shared" si="39"/>
        <v>0</v>
      </c>
      <c r="BE64" s="59"/>
    </row>
    <row r="65" spans="1:57" ht="15" customHeight="1">
      <c r="A65" s="96"/>
      <c r="B65" s="89"/>
      <c r="C65" s="19" t="s">
        <v>17</v>
      </c>
      <c r="D65" s="20">
        <f t="shared" si="36"/>
        <v>25</v>
      </c>
      <c r="E65" s="21">
        <f t="shared" si="37"/>
        <v>0.9615384615384616</v>
      </c>
      <c r="F65" s="22">
        <f t="shared" si="38"/>
        <v>1</v>
      </c>
      <c r="G65" s="74">
        <f t="shared" si="39"/>
        <v>0.9615384615384615</v>
      </c>
      <c r="H65" s="58" t="s">
        <v>103</v>
      </c>
      <c r="I65" s="58" t="s">
        <v>103</v>
      </c>
      <c r="K65" s="58" t="s">
        <v>103</v>
      </c>
      <c r="L65" s="58">
        <v>2</v>
      </c>
      <c r="N65" s="67"/>
      <c r="Q65" s="58" t="s">
        <v>103</v>
      </c>
      <c r="T65" s="58">
        <v>1</v>
      </c>
      <c r="U65" s="58">
        <v>9</v>
      </c>
      <c r="AC65" s="58">
        <v>3</v>
      </c>
      <c r="AO65" s="58" t="s">
        <v>103</v>
      </c>
      <c r="AT65" s="58">
        <v>1</v>
      </c>
      <c r="AU65" s="58" t="s">
        <v>103</v>
      </c>
      <c r="AV65" s="58" t="s">
        <v>103</v>
      </c>
      <c r="AW65" s="58" t="s">
        <v>103</v>
      </c>
      <c r="AZ65" s="58" t="s">
        <v>103</v>
      </c>
      <c r="BA65" s="58">
        <v>9</v>
      </c>
      <c r="BE65" s="59"/>
    </row>
    <row r="66" spans="1:57" ht="15" customHeight="1">
      <c r="A66" s="96"/>
      <c r="B66" s="89"/>
      <c r="C66" s="19" t="s">
        <v>18</v>
      </c>
      <c r="D66" s="20">
        <f t="shared" si="36"/>
        <v>0</v>
      </c>
      <c r="E66" s="21">
        <f t="shared" si="37"/>
      </c>
      <c r="F66" s="22">
        <f t="shared" si="38"/>
        <v>0</v>
      </c>
      <c r="G66" s="74">
        <f t="shared" si="39"/>
        <v>0</v>
      </c>
      <c r="BE66" s="59"/>
    </row>
    <row r="67" spans="1:57" ht="15" customHeight="1" thickBot="1">
      <c r="A67" s="96"/>
      <c r="B67" s="89"/>
      <c r="C67" s="19" t="s">
        <v>19</v>
      </c>
      <c r="D67" s="24">
        <f t="shared" si="36"/>
        <v>0</v>
      </c>
      <c r="E67" s="25">
        <f t="shared" si="37"/>
      </c>
      <c r="F67" s="26">
        <f t="shared" si="38"/>
        <v>0</v>
      </c>
      <c r="G67" s="75">
        <f t="shared" si="39"/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7"/>
    </row>
    <row r="68" spans="1:57" ht="15" customHeight="1" thickBot="1" thickTop="1">
      <c r="A68" s="97"/>
      <c r="B68" s="90"/>
      <c r="C68" s="30" t="s">
        <v>20</v>
      </c>
      <c r="D68" s="27">
        <f t="shared" si="36"/>
        <v>26</v>
      </c>
      <c r="E68" s="28">
        <f t="shared" si="37"/>
        <v>1</v>
      </c>
      <c r="F68" s="29">
        <f t="shared" si="38"/>
        <v>1.04</v>
      </c>
      <c r="G68" s="76">
        <f t="shared" si="39"/>
        <v>1</v>
      </c>
      <c r="H68" s="60">
        <f aca="true" t="shared" si="40" ref="H68:AO68">SUM(H63:H67)</f>
        <v>0</v>
      </c>
      <c r="I68" s="60">
        <f t="shared" si="40"/>
        <v>0</v>
      </c>
      <c r="J68" s="60"/>
      <c r="K68" s="60">
        <f t="shared" si="40"/>
        <v>0</v>
      </c>
      <c r="L68" s="60">
        <f t="shared" si="40"/>
        <v>2</v>
      </c>
      <c r="M68" s="60"/>
      <c r="N68" s="60">
        <f t="shared" si="40"/>
        <v>0</v>
      </c>
      <c r="O68" s="60">
        <f t="shared" si="40"/>
        <v>0</v>
      </c>
      <c r="P68" s="60">
        <f t="shared" si="40"/>
        <v>0</v>
      </c>
      <c r="Q68" s="60">
        <f t="shared" si="40"/>
        <v>0</v>
      </c>
      <c r="R68" s="60">
        <f t="shared" si="40"/>
        <v>0</v>
      </c>
      <c r="S68" s="60">
        <f t="shared" si="40"/>
        <v>0</v>
      </c>
      <c r="T68" s="60">
        <f t="shared" si="40"/>
        <v>1</v>
      </c>
      <c r="U68" s="60">
        <f t="shared" si="40"/>
        <v>9</v>
      </c>
      <c r="V68" s="60">
        <f t="shared" si="40"/>
        <v>0</v>
      </c>
      <c r="W68" s="60">
        <f t="shared" si="40"/>
        <v>0</v>
      </c>
      <c r="X68" s="60">
        <f t="shared" si="40"/>
        <v>0</v>
      </c>
      <c r="Y68" s="60">
        <f t="shared" si="40"/>
        <v>0</v>
      </c>
      <c r="Z68" s="60">
        <f t="shared" si="40"/>
        <v>0</v>
      </c>
      <c r="AA68" s="60">
        <f t="shared" si="40"/>
        <v>0</v>
      </c>
      <c r="AB68" s="60">
        <f t="shared" si="40"/>
        <v>0</v>
      </c>
      <c r="AC68" s="60">
        <f t="shared" si="40"/>
        <v>3</v>
      </c>
      <c r="AD68" s="60">
        <f t="shared" si="40"/>
        <v>0</v>
      </c>
      <c r="AE68" s="60">
        <f t="shared" si="40"/>
        <v>0</v>
      </c>
      <c r="AF68" s="60">
        <f t="shared" si="40"/>
        <v>0</v>
      </c>
      <c r="AG68" s="60">
        <f t="shared" si="40"/>
        <v>0</v>
      </c>
      <c r="AH68" s="60">
        <f t="shared" si="40"/>
        <v>0</v>
      </c>
      <c r="AI68" s="60">
        <f>SUM(AI63:AI67)</f>
        <v>0</v>
      </c>
      <c r="AJ68" s="60">
        <f>SUM(AJ63:AJ67)</f>
        <v>0</v>
      </c>
      <c r="AK68" s="60">
        <f t="shared" si="40"/>
        <v>0</v>
      </c>
      <c r="AL68" s="60">
        <f t="shared" si="40"/>
        <v>0</v>
      </c>
      <c r="AM68" s="60">
        <f t="shared" si="40"/>
        <v>0</v>
      </c>
      <c r="AN68" s="60">
        <f t="shared" si="40"/>
        <v>0</v>
      </c>
      <c r="AO68" s="60">
        <f t="shared" si="40"/>
        <v>0</v>
      </c>
      <c r="AP68" s="60">
        <f aca="true" t="shared" si="41" ref="AP68:BE68">SUM(AP63:AP67)</f>
        <v>0</v>
      </c>
      <c r="AQ68" s="60">
        <f t="shared" si="41"/>
        <v>0</v>
      </c>
      <c r="AR68" s="60">
        <f t="shared" si="41"/>
        <v>0</v>
      </c>
      <c r="AS68" s="60">
        <f t="shared" si="41"/>
        <v>0</v>
      </c>
      <c r="AT68" s="60">
        <f t="shared" si="41"/>
        <v>1</v>
      </c>
      <c r="AU68" s="60">
        <f t="shared" si="41"/>
        <v>0</v>
      </c>
      <c r="AV68" s="60">
        <f t="shared" si="41"/>
        <v>0</v>
      </c>
      <c r="AW68" s="60">
        <f t="shared" si="41"/>
        <v>0</v>
      </c>
      <c r="AX68" s="60">
        <f t="shared" si="41"/>
        <v>0</v>
      </c>
      <c r="AY68" s="60">
        <f t="shared" si="41"/>
        <v>0</v>
      </c>
      <c r="AZ68" s="60">
        <f t="shared" si="41"/>
        <v>0</v>
      </c>
      <c r="BA68" s="60">
        <f t="shared" si="41"/>
        <v>10</v>
      </c>
      <c r="BB68" s="60">
        <f t="shared" si="41"/>
        <v>0</v>
      </c>
      <c r="BC68" s="60">
        <f t="shared" si="41"/>
        <v>0</v>
      </c>
      <c r="BD68" s="60">
        <f t="shared" si="41"/>
        <v>0</v>
      </c>
      <c r="BE68" s="61">
        <f t="shared" si="41"/>
        <v>0</v>
      </c>
    </row>
    <row r="69" spans="1:57" ht="15" customHeight="1" thickTop="1">
      <c r="A69" s="95">
        <v>12</v>
      </c>
      <c r="B69" s="88" t="s">
        <v>54</v>
      </c>
      <c r="C69" s="16" t="s">
        <v>15</v>
      </c>
      <c r="D69" s="9">
        <f t="shared" si="36"/>
        <v>0</v>
      </c>
      <c r="E69" s="17">
        <f aca="true" t="shared" si="42" ref="E69:E74">IF(D69&gt;0,(D69/D$74),"")</f>
      </c>
      <c r="F69" s="18">
        <f t="shared" si="38"/>
        <v>0</v>
      </c>
      <c r="G69" s="73">
        <f aca="true" t="shared" si="43" ref="G69:G74">IF($D$3&gt;0,(F69/F$74),"")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4"/>
    </row>
    <row r="70" spans="1:57" ht="15" customHeight="1">
      <c r="A70" s="96"/>
      <c r="B70" s="89"/>
      <c r="C70" s="19" t="s">
        <v>16</v>
      </c>
      <c r="D70" s="20">
        <f t="shared" si="36"/>
        <v>0</v>
      </c>
      <c r="E70" s="21">
        <f t="shared" si="42"/>
      </c>
      <c r="F70" s="22">
        <f t="shared" si="38"/>
        <v>0</v>
      </c>
      <c r="G70" s="74">
        <f t="shared" si="43"/>
        <v>0</v>
      </c>
      <c r="BE70" s="59"/>
    </row>
    <row r="71" spans="1:57" ht="15" customHeight="1">
      <c r="A71" s="96"/>
      <c r="B71" s="89"/>
      <c r="C71" s="19" t="s">
        <v>17</v>
      </c>
      <c r="D71" s="20">
        <f t="shared" si="36"/>
        <v>32</v>
      </c>
      <c r="E71" s="21">
        <f t="shared" si="42"/>
        <v>1</v>
      </c>
      <c r="F71" s="22">
        <f t="shared" si="38"/>
        <v>1.28</v>
      </c>
      <c r="G71" s="74">
        <f t="shared" si="43"/>
        <v>1</v>
      </c>
      <c r="H71" s="58" t="s">
        <v>103</v>
      </c>
      <c r="I71" s="58" t="s">
        <v>103</v>
      </c>
      <c r="K71" s="58" t="s">
        <v>103</v>
      </c>
      <c r="L71" s="58">
        <v>3</v>
      </c>
      <c r="N71" s="58" t="s">
        <v>103</v>
      </c>
      <c r="Q71" s="58">
        <v>1</v>
      </c>
      <c r="R71" s="58" t="s">
        <v>103</v>
      </c>
      <c r="S71" s="58" t="s">
        <v>103</v>
      </c>
      <c r="T71" s="58" t="s">
        <v>103</v>
      </c>
      <c r="U71" s="58">
        <v>3</v>
      </c>
      <c r="AB71" s="58" t="s">
        <v>103</v>
      </c>
      <c r="AC71" s="58">
        <v>17</v>
      </c>
      <c r="AF71" s="58" t="s">
        <v>103</v>
      </c>
      <c r="AO71" s="58" t="s">
        <v>103</v>
      </c>
      <c r="AP71" s="58" t="s">
        <v>103</v>
      </c>
      <c r="AS71" s="58">
        <v>0</v>
      </c>
      <c r="AT71" s="58">
        <v>5</v>
      </c>
      <c r="AU71" s="58" t="s">
        <v>103</v>
      </c>
      <c r="AV71" s="58" t="s">
        <v>103</v>
      </c>
      <c r="AY71" s="58" t="s">
        <v>103</v>
      </c>
      <c r="AZ71" s="58">
        <v>3</v>
      </c>
      <c r="BA71" s="58" t="s">
        <v>103</v>
      </c>
      <c r="BE71" s="59"/>
    </row>
    <row r="72" spans="1:57" ht="15" customHeight="1">
      <c r="A72" s="96"/>
      <c r="B72" s="89"/>
      <c r="C72" s="19" t="s">
        <v>18</v>
      </c>
      <c r="D72" s="20">
        <f t="shared" si="36"/>
        <v>0</v>
      </c>
      <c r="E72" s="21">
        <f t="shared" si="42"/>
      </c>
      <c r="F72" s="22">
        <f t="shared" si="38"/>
        <v>0</v>
      </c>
      <c r="G72" s="74">
        <f t="shared" si="43"/>
        <v>0</v>
      </c>
      <c r="BE72" s="59"/>
    </row>
    <row r="73" spans="1:57" ht="15" customHeight="1" thickBot="1">
      <c r="A73" s="96"/>
      <c r="B73" s="89"/>
      <c r="C73" s="19" t="s">
        <v>19</v>
      </c>
      <c r="D73" s="24">
        <f t="shared" si="36"/>
        <v>0</v>
      </c>
      <c r="E73" s="25">
        <f t="shared" si="42"/>
      </c>
      <c r="F73" s="26">
        <f t="shared" si="38"/>
        <v>0</v>
      </c>
      <c r="G73" s="75">
        <f t="shared" si="43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 t="s">
        <v>103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7"/>
    </row>
    <row r="74" spans="1:57" ht="15" customHeight="1" thickBot="1" thickTop="1">
      <c r="A74" s="97"/>
      <c r="B74" s="90"/>
      <c r="C74" s="30" t="s">
        <v>20</v>
      </c>
      <c r="D74" s="27">
        <f t="shared" si="36"/>
        <v>32</v>
      </c>
      <c r="E74" s="28">
        <f t="shared" si="42"/>
        <v>1</v>
      </c>
      <c r="F74" s="29">
        <f t="shared" si="38"/>
        <v>1.28</v>
      </c>
      <c r="G74" s="76">
        <f t="shared" si="43"/>
        <v>1</v>
      </c>
      <c r="H74" s="60">
        <f aca="true" t="shared" si="44" ref="H74:AO74">SUM(H69:H73)</f>
        <v>0</v>
      </c>
      <c r="I74" s="60">
        <f t="shared" si="44"/>
        <v>0</v>
      </c>
      <c r="J74" s="60"/>
      <c r="K74" s="60">
        <f t="shared" si="44"/>
        <v>0</v>
      </c>
      <c r="L74" s="60">
        <f t="shared" si="44"/>
        <v>3</v>
      </c>
      <c r="M74" s="60"/>
      <c r="N74" s="60">
        <f t="shared" si="44"/>
        <v>0</v>
      </c>
      <c r="O74" s="60">
        <f t="shared" si="44"/>
        <v>0</v>
      </c>
      <c r="P74" s="60">
        <f t="shared" si="44"/>
        <v>0</v>
      </c>
      <c r="Q74" s="60">
        <f t="shared" si="44"/>
        <v>1</v>
      </c>
      <c r="R74" s="60">
        <f t="shared" si="44"/>
        <v>0</v>
      </c>
      <c r="S74" s="60">
        <f t="shared" si="44"/>
        <v>0</v>
      </c>
      <c r="T74" s="60">
        <f t="shared" si="44"/>
        <v>0</v>
      </c>
      <c r="U74" s="60">
        <f t="shared" si="44"/>
        <v>3</v>
      </c>
      <c r="V74" s="60">
        <f t="shared" si="44"/>
        <v>0</v>
      </c>
      <c r="W74" s="60">
        <f t="shared" si="44"/>
        <v>0</v>
      </c>
      <c r="X74" s="60">
        <f t="shared" si="44"/>
        <v>0</v>
      </c>
      <c r="Y74" s="60">
        <f t="shared" si="44"/>
        <v>0</v>
      </c>
      <c r="Z74" s="60">
        <f t="shared" si="44"/>
        <v>0</v>
      </c>
      <c r="AA74" s="60">
        <f t="shared" si="44"/>
        <v>0</v>
      </c>
      <c r="AB74" s="60">
        <f t="shared" si="44"/>
        <v>0</v>
      </c>
      <c r="AC74" s="60">
        <f t="shared" si="44"/>
        <v>17</v>
      </c>
      <c r="AD74" s="60">
        <f t="shared" si="44"/>
        <v>0</v>
      </c>
      <c r="AE74" s="60">
        <f t="shared" si="44"/>
        <v>0</v>
      </c>
      <c r="AF74" s="60">
        <f t="shared" si="44"/>
        <v>0</v>
      </c>
      <c r="AG74" s="60">
        <f t="shared" si="44"/>
        <v>0</v>
      </c>
      <c r="AH74" s="60">
        <f t="shared" si="44"/>
        <v>0</v>
      </c>
      <c r="AI74" s="60">
        <f>SUM(AI69:AI73)</f>
        <v>0</v>
      </c>
      <c r="AJ74" s="60">
        <f>SUM(AJ69:AJ73)</f>
        <v>0</v>
      </c>
      <c r="AK74" s="60">
        <f t="shared" si="44"/>
        <v>0</v>
      </c>
      <c r="AL74" s="60">
        <f t="shared" si="44"/>
        <v>0</v>
      </c>
      <c r="AM74" s="60">
        <f t="shared" si="44"/>
        <v>0</v>
      </c>
      <c r="AN74" s="60">
        <f t="shared" si="44"/>
        <v>0</v>
      </c>
      <c r="AO74" s="60">
        <f t="shared" si="44"/>
        <v>0</v>
      </c>
      <c r="AP74" s="60">
        <f aca="true" t="shared" si="45" ref="AP74:BE74">SUM(AP69:AP73)</f>
        <v>0</v>
      </c>
      <c r="AQ74" s="60">
        <f t="shared" si="45"/>
        <v>0</v>
      </c>
      <c r="AR74" s="60">
        <f t="shared" si="45"/>
        <v>0</v>
      </c>
      <c r="AS74" s="60">
        <f t="shared" si="45"/>
        <v>0</v>
      </c>
      <c r="AT74" s="60">
        <f t="shared" si="45"/>
        <v>5</v>
      </c>
      <c r="AU74" s="60">
        <f t="shared" si="45"/>
        <v>0</v>
      </c>
      <c r="AV74" s="60">
        <f t="shared" si="45"/>
        <v>0</v>
      </c>
      <c r="AW74" s="60">
        <f t="shared" si="45"/>
        <v>0</v>
      </c>
      <c r="AX74" s="60">
        <f t="shared" si="45"/>
        <v>0</v>
      </c>
      <c r="AY74" s="60">
        <f t="shared" si="45"/>
        <v>0</v>
      </c>
      <c r="AZ74" s="60">
        <f t="shared" si="45"/>
        <v>3</v>
      </c>
      <c r="BA74" s="60">
        <f t="shared" si="45"/>
        <v>0</v>
      </c>
      <c r="BB74" s="60">
        <f t="shared" si="45"/>
        <v>0</v>
      </c>
      <c r="BC74" s="60">
        <f t="shared" si="45"/>
        <v>0</v>
      </c>
      <c r="BD74" s="60">
        <f t="shared" si="45"/>
        <v>0</v>
      </c>
      <c r="BE74" s="61">
        <f t="shared" si="45"/>
        <v>0</v>
      </c>
    </row>
    <row r="75" spans="1:57" ht="15" customHeight="1" thickTop="1">
      <c r="A75" s="95">
        <v>13</v>
      </c>
      <c r="B75" s="88" t="s">
        <v>51</v>
      </c>
      <c r="C75" s="16" t="s">
        <v>15</v>
      </c>
      <c r="D75" s="9">
        <f t="shared" si="36"/>
        <v>0</v>
      </c>
      <c r="E75" s="17">
        <f aca="true" t="shared" si="46" ref="E75:E80">IF(D75&gt;0,(D75/D$80),"")</f>
      </c>
      <c r="F75" s="18">
        <f t="shared" si="38"/>
        <v>0</v>
      </c>
      <c r="G75" s="73">
        <f aca="true" t="shared" si="47" ref="G75:G80">IF($D$3&gt;0,(F75/F$80),"")</f>
        <v>0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 t="s">
        <v>103</v>
      </c>
      <c r="BB75" s="53"/>
      <c r="BC75" s="53"/>
      <c r="BD75" s="53"/>
      <c r="BE75" s="54"/>
    </row>
    <row r="76" spans="1:57" ht="15" customHeight="1">
      <c r="A76" s="96"/>
      <c r="B76" s="89"/>
      <c r="C76" s="19" t="s">
        <v>16</v>
      </c>
      <c r="D76" s="20">
        <f t="shared" si="36"/>
        <v>0</v>
      </c>
      <c r="E76" s="21">
        <f t="shared" si="46"/>
      </c>
      <c r="F76" s="22">
        <f t="shared" si="38"/>
        <v>0</v>
      </c>
      <c r="G76" s="74">
        <f t="shared" si="47"/>
        <v>0</v>
      </c>
      <c r="BE76" s="59"/>
    </row>
    <row r="77" spans="1:57" ht="15" customHeight="1">
      <c r="A77" s="96"/>
      <c r="B77" s="89"/>
      <c r="C77" s="19" t="s">
        <v>17</v>
      </c>
      <c r="D77" s="20">
        <f t="shared" si="36"/>
        <v>5</v>
      </c>
      <c r="E77" s="21">
        <f t="shared" si="46"/>
        <v>1</v>
      </c>
      <c r="F77" s="22">
        <f t="shared" si="38"/>
        <v>0.2</v>
      </c>
      <c r="G77" s="74">
        <f t="shared" si="47"/>
        <v>1</v>
      </c>
      <c r="L77" s="58">
        <v>3</v>
      </c>
      <c r="T77" s="58" t="s">
        <v>103</v>
      </c>
      <c r="U77" s="58" t="s">
        <v>103</v>
      </c>
      <c r="AC77" s="58" t="s">
        <v>103</v>
      </c>
      <c r="AU77" s="58" t="s">
        <v>103</v>
      </c>
      <c r="BA77" s="58">
        <v>2</v>
      </c>
      <c r="BE77" s="59"/>
    </row>
    <row r="78" spans="1:57" ht="15" customHeight="1">
      <c r="A78" s="96"/>
      <c r="B78" s="89"/>
      <c r="C78" s="19" t="s">
        <v>18</v>
      </c>
      <c r="D78" s="20">
        <f t="shared" si="36"/>
        <v>0</v>
      </c>
      <c r="E78" s="21">
        <f t="shared" si="46"/>
      </c>
      <c r="F78" s="22">
        <f t="shared" si="38"/>
        <v>0</v>
      </c>
      <c r="G78" s="74">
        <f t="shared" si="47"/>
        <v>0</v>
      </c>
      <c r="BE78" s="59"/>
    </row>
    <row r="79" spans="1:57" ht="15" customHeight="1" thickBot="1">
      <c r="A79" s="96"/>
      <c r="B79" s="89"/>
      <c r="C79" s="19" t="s">
        <v>19</v>
      </c>
      <c r="D79" s="24">
        <f t="shared" si="36"/>
        <v>0</v>
      </c>
      <c r="E79" s="25">
        <f t="shared" si="46"/>
      </c>
      <c r="F79" s="26">
        <f t="shared" si="38"/>
        <v>0</v>
      </c>
      <c r="G79" s="75">
        <f t="shared" si="47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7"/>
    </row>
    <row r="80" spans="1:57" ht="15" customHeight="1" thickBot="1" thickTop="1">
      <c r="A80" s="97"/>
      <c r="B80" s="90"/>
      <c r="C80" s="30" t="s">
        <v>20</v>
      </c>
      <c r="D80" s="27">
        <f t="shared" si="36"/>
        <v>5</v>
      </c>
      <c r="E80" s="28">
        <f t="shared" si="46"/>
        <v>1</v>
      </c>
      <c r="F80" s="29">
        <f t="shared" si="38"/>
        <v>0.2</v>
      </c>
      <c r="G80" s="76">
        <f t="shared" si="47"/>
        <v>1</v>
      </c>
      <c r="H80" s="60">
        <f aca="true" t="shared" si="48" ref="H80:AO80">SUM(H75:H79)</f>
        <v>0</v>
      </c>
      <c r="I80" s="60">
        <f t="shared" si="48"/>
        <v>0</v>
      </c>
      <c r="J80" s="60"/>
      <c r="K80" s="60">
        <f t="shared" si="48"/>
        <v>0</v>
      </c>
      <c r="L80" s="60">
        <f t="shared" si="48"/>
        <v>3</v>
      </c>
      <c r="M80" s="60"/>
      <c r="N80" s="60">
        <f t="shared" si="48"/>
        <v>0</v>
      </c>
      <c r="O80" s="60">
        <f t="shared" si="48"/>
        <v>0</v>
      </c>
      <c r="P80" s="60">
        <f t="shared" si="48"/>
        <v>0</v>
      </c>
      <c r="Q80" s="60">
        <f t="shared" si="48"/>
        <v>0</v>
      </c>
      <c r="R80" s="60">
        <f t="shared" si="48"/>
        <v>0</v>
      </c>
      <c r="S80" s="60">
        <f t="shared" si="48"/>
        <v>0</v>
      </c>
      <c r="T80" s="60">
        <f t="shared" si="48"/>
        <v>0</v>
      </c>
      <c r="U80" s="60">
        <f t="shared" si="48"/>
        <v>0</v>
      </c>
      <c r="V80" s="60">
        <f t="shared" si="48"/>
        <v>0</v>
      </c>
      <c r="W80" s="60">
        <f t="shared" si="48"/>
        <v>0</v>
      </c>
      <c r="X80" s="60">
        <f t="shared" si="48"/>
        <v>0</v>
      </c>
      <c r="Y80" s="60">
        <f t="shared" si="48"/>
        <v>0</v>
      </c>
      <c r="Z80" s="60">
        <f t="shared" si="48"/>
        <v>0</v>
      </c>
      <c r="AA80" s="60">
        <f t="shared" si="48"/>
        <v>0</v>
      </c>
      <c r="AB80" s="60">
        <f t="shared" si="48"/>
        <v>0</v>
      </c>
      <c r="AC80" s="60">
        <f t="shared" si="48"/>
        <v>0</v>
      </c>
      <c r="AD80" s="60">
        <f t="shared" si="48"/>
        <v>0</v>
      </c>
      <c r="AE80" s="60">
        <f t="shared" si="48"/>
        <v>0</v>
      </c>
      <c r="AF80" s="60">
        <f t="shared" si="48"/>
        <v>0</v>
      </c>
      <c r="AG80" s="60">
        <f t="shared" si="48"/>
        <v>0</v>
      </c>
      <c r="AH80" s="60">
        <f t="shared" si="48"/>
        <v>0</v>
      </c>
      <c r="AI80" s="60">
        <f>SUM(AI75:AI79)</f>
        <v>0</v>
      </c>
      <c r="AJ80" s="60">
        <f>SUM(AJ75:AJ79)</f>
        <v>0</v>
      </c>
      <c r="AK80" s="60">
        <f t="shared" si="48"/>
        <v>0</v>
      </c>
      <c r="AL80" s="60">
        <f t="shared" si="48"/>
        <v>0</v>
      </c>
      <c r="AM80" s="60">
        <f t="shared" si="48"/>
        <v>0</v>
      </c>
      <c r="AN80" s="60">
        <f t="shared" si="48"/>
        <v>0</v>
      </c>
      <c r="AO80" s="60">
        <f t="shared" si="48"/>
        <v>0</v>
      </c>
      <c r="AP80" s="60">
        <f aca="true" t="shared" si="49" ref="AP80:BE80">SUM(AP75:AP79)</f>
        <v>0</v>
      </c>
      <c r="AQ80" s="60">
        <f t="shared" si="49"/>
        <v>0</v>
      </c>
      <c r="AR80" s="60">
        <f t="shared" si="49"/>
        <v>0</v>
      </c>
      <c r="AS80" s="60">
        <f t="shared" si="49"/>
        <v>0</v>
      </c>
      <c r="AT80" s="60">
        <f t="shared" si="49"/>
        <v>0</v>
      </c>
      <c r="AU80" s="60">
        <f t="shared" si="49"/>
        <v>0</v>
      </c>
      <c r="AV80" s="60">
        <f t="shared" si="49"/>
        <v>0</v>
      </c>
      <c r="AW80" s="60">
        <f t="shared" si="49"/>
        <v>0</v>
      </c>
      <c r="AX80" s="60">
        <f t="shared" si="49"/>
        <v>0</v>
      </c>
      <c r="AY80" s="60">
        <f t="shared" si="49"/>
        <v>0</v>
      </c>
      <c r="AZ80" s="60">
        <f t="shared" si="49"/>
        <v>0</v>
      </c>
      <c r="BA80" s="60">
        <f t="shared" si="49"/>
        <v>2</v>
      </c>
      <c r="BB80" s="60">
        <f t="shared" si="49"/>
        <v>0</v>
      </c>
      <c r="BC80" s="60">
        <f t="shared" si="49"/>
        <v>0</v>
      </c>
      <c r="BD80" s="60">
        <f t="shared" si="49"/>
        <v>0</v>
      </c>
      <c r="BE80" s="61">
        <f t="shared" si="49"/>
        <v>0</v>
      </c>
    </row>
    <row r="81" spans="1:57" ht="15" customHeight="1" thickTop="1">
      <c r="A81" s="95">
        <v>14</v>
      </c>
      <c r="B81" s="88" t="s">
        <v>10</v>
      </c>
      <c r="C81" s="16" t="s">
        <v>15</v>
      </c>
      <c r="D81" s="9">
        <f t="shared" si="36"/>
        <v>0</v>
      </c>
      <c r="E81" s="17">
        <f aca="true" t="shared" si="50" ref="E81:E86">IF(D81&gt;0,(D81/D$86),"")</f>
      </c>
      <c r="F81" s="18">
        <f t="shared" si="38"/>
        <v>0</v>
      </c>
      <c r="G81" s="73">
        <f aca="true" t="shared" si="51" ref="G81:G86">IF($D$3&gt;0,(F81/F$86),"")</f>
        <v>0</v>
      </c>
      <c r="H81" s="53"/>
      <c r="I81" s="53"/>
      <c r="J81" s="53"/>
      <c r="K81" s="53" t="s">
        <v>103</v>
      </c>
      <c r="L81" s="53"/>
      <c r="M81" s="53"/>
      <c r="N81" s="53"/>
      <c r="O81" s="53"/>
      <c r="P81" s="53"/>
      <c r="Q81" s="53"/>
      <c r="R81" s="53"/>
      <c r="S81" s="53"/>
      <c r="T81" s="53"/>
      <c r="U81" s="53" t="s">
        <v>103</v>
      </c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 t="s">
        <v>103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 t="s">
        <v>103</v>
      </c>
      <c r="BB81" s="53"/>
      <c r="BC81" s="53"/>
      <c r="BD81" s="53"/>
      <c r="BE81" s="54"/>
    </row>
    <row r="82" spans="1:57" ht="15" customHeight="1">
      <c r="A82" s="96"/>
      <c r="B82" s="89"/>
      <c r="C82" s="19" t="s">
        <v>16</v>
      </c>
      <c r="D82" s="20">
        <f t="shared" si="36"/>
        <v>0</v>
      </c>
      <c r="E82" s="21">
        <f t="shared" si="50"/>
      </c>
      <c r="F82" s="22">
        <f t="shared" si="38"/>
        <v>0</v>
      </c>
      <c r="G82" s="74">
        <f t="shared" si="51"/>
        <v>0</v>
      </c>
      <c r="BE82" s="59"/>
    </row>
    <row r="83" spans="1:57" ht="15" customHeight="1">
      <c r="A83" s="96"/>
      <c r="B83" s="89"/>
      <c r="C83" s="19" t="s">
        <v>17</v>
      </c>
      <c r="D83" s="20">
        <f t="shared" si="36"/>
        <v>42</v>
      </c>
      <c r="E83" s="21">
        <f t="shared" si="50"/>
        <v>1</v>
      </c>
      <c r="F83" s="22">
        <f t="shared" si="38"/>
        <v>1.68</v>
      </c>
      <c r="G83" s="74">
        <f t="shared" si="51"/>
        <v>1</v>
      </c>
      <c r="H83" s="58" t="s">
        <v>103</v>
      </c>
      <c r="I83" s="58" t="s">
        <v>103</v>
      </c>
      <c r="K83" s="58" t="s">
        <v>103</v>
      </c>
      <c r="L83" s="58">
        <v>16</v>
      </c>
      <c r="N83" s="58" t="s">
        <v>103</v>
      </c>
      <c r="Q83" s="58" t="s">
        <v>103</v>
      </c>
      <c r="T83" s="58">
        <v>2</v>
      </c>
      <c r="U83" s="58">
        <v>9</v>
      </c>
      <c r="AC83" s="58">
        <v>3</v>
      </c>
      <c r="AO83" s="58" t="s">
        <v>103</v>
      </c>
      <c r="AP83" s="58" t="s">
        <v>103</v>
      </c>
      <c r="AT83" s="58" t="s">
        <v>103</v>
      </c>
      <c r="AU83" s="58" t="s">
        <v>103</v>
      </c>
      <c r="AV83" s="58" t="s">
        <v>103</v>
      </c>
      <c r="AW83" s="58" t="s">
        <v>103</v>
      </c>
      <c r="AZ83" s="58">
        <v>1</v>
      </c>
      <c r="BA83" s="58">
        <v>11</v>
      </c>
      <c r="BE83" s="59"/>
    </row>
    <row r="84" spans="1:57" ht="15" customHeight="1">
      <c r="A84" s="96"/>
      <c r="B84" s="89"/>
      <c r="C84" s="19" t="s">
        <v>18</v>
      </c>
      <c r="D84" s="20">
        <f t="shared" si="36"/>
        <v>0</v>
      </c>
      <c r="E84" s="21">
        <f t="shared" si="50"/>
      </c>
      <c r="F84" s="22">
        <f t="shared" si="38"/>
        <v>0</v>
      </c>
      <c r="G84" s="74">
        <f t="shared" si="51"/>
        <v>0</v>
      </c>
      <c r="BE84" s="59"/>
    </row>
    <row r="85" spans="1:57" ht="15" customHeight="1" thickBot="1">
      <c r="A85" s="96"/>
      <c r="B85" s="89"/>
      <c r="C85" s="19" t="s">
        <v>19</v>
      </c>
      <c r="D85" s="24">
        <f t="shared" si="36"/>
        <v>0</v>
      </c>
      <c r="E85" s="25">
        <f t="shared" si="50"/>
      </c>
      <c r="F85" s="26">
        <f t="shared" si="38"/>
        <v>0</v>
      </c>
      <c r="G85" s="75">
        <f t="shared" si="51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7"/>
    </row>
    <row r="86" spans="1:57" ht="15" customHeight="1" thickBot="1" thickTop="1">
      <c r="A86" s="97"/>
      <c r="B86" s="90"/>
      <c r="C86" s="30" t="s">
        <v>20</v>
      </c>
      <c r="D86" s="27">
        <f t="shared" si="36"/>
        <v>42</v>
      </c>
      <c r="E86" s="28">
        <f t="shared" si="50"/>
        <v>1</v>
      </c>
      <c r="F86" s="29">
        <f t="shared" si="38"/>
        <v>1.68</v>
      </c>
      <c r="G86" s="76">
        <f t="shared" si="51"/>
        <v>1</v>
      </c>
      <c r="H86" s="60">
        <f aca="true" t="shared" si="52" ref="H86:AO86">SUM(H81:H85)</f>
        <v>0</v>
      </c>
      <c r="I86" s="60">
        <f t="shared" si="52"/>
        <v>0</v>
      </c>
      <c r="J86" s="60"/>
      <c r="K86" s="60">
        <f t="shared" si="52"/>
        <v>0</v>
      </c>
      <c r="L86" s="60">
        <f t="shared" si="52"/>
        <v>16</v>
      </c>
      <c r="M86" s="60"/>
      <c r="N86" s="60">
        <f t="shared" si="52"/>
        <v>0</v>
      </c>
      <c r="O86" s="60">
        <f t="shared" si="52"/>
        <v>0</v>
      </c>
      <c r="P86" s="60">
        <f t="shared" si="52"/>
        <v>0</v>
      </c>
      <c r="Q86" s="60">
        <f t="shared" si="52"/>
        <v>0</v>
      </c>
      <c r="R86" s="60">
        <f t="shared" si="52"/>
        <v>0</v>
      </c>
      <c r="S86" s="60">
        <f t="shared" si="52"/>
        <v>0</v>
      </c>
      <c r="T86" s="60">
        <f t="shared" si="52"/>
        <v>2</v>
      </c>
      <c r="U86" s="60">
        <f t="shared" si="52"/>
        <v>9</v>
      </c>
      <c r="V86" s="60">
        <f t="shared" si="52"/>
        <v>0</v>
      </c>
      <c r="W86" s="60">
        <f t="shared" si="52"/>
        <v>0</v>
      </c>
      <c r="X86" s="60">
        <f t="shared" si="52"/>
        <v>0</v>
      </c>
      <c r="Y86" s="60">
        <f t="shared" si="52"/>
        <v>0</v>
      </c>
      <c r="Z86" s="60">
        <f t="shared" si="52"/>
        <v>0</v>
      </c>
      <c r="AA86" s="60">
        <f t="shared" si="52"/>
        <v>0</v>
      </c>
      <c r="AB86" s="60">
        <f t="shared" si="52"/>
        <v>0</v>
      </c>
      <c r="AC86" s="60">
        <f t="shared" si="52"/>
        <v>3</v>
      </c>
      <c r="AD86" s="60">
        <f t="shared" si="52"/>
        <v>0</v>
      </c>
      <c r="AE86" s="60">
        <f t="shared" si="52"/>
        <v>0</v>
      </c>
      <c r="AF86" s="60">
        <f t="shared" si="52"/>
        <v>0</v>
      </c>
      <c r="AG86" s="60">
        <f t="shared" si="52"/>
        <v>0</v>
      </c>
      <c r="AH86" s="60">
        <f t="shared" si="52"/>
        <v>0</v>
      </c>
      <c r="AI86" s="60">
        <f>SUM(AI81:AI85)</f>
        <v>0</v>
      </c>
      <c r="AJ86" s="60">
        <f>SUM(AJ81:AJ85)</f>
        <v>0</v>
      </c>
      <c r="AK86" s="60">
        <f t="shared" si="52"/>
        <v>0</v>
      </c>
      <c r="AL86" s="60">
        <f t="shared" si="52"/>
        <v>0</v>
      </c>
      <c r="AM86" s="60">
        <f t="shared" si="52"/>
        <v>0</v>
      </c>
      <c r="AN86" s="60">
        <f t="shared" si="52"/>
        <v>0</v>
      </c>
      <c r="AO86" s="60">
        <f t="shared" si="52"/>
        <v>0</v>
      </c>
      <c r="AP86" s="60">
        <f aca="true" t="shared" si="53" ref="AP86:BE86">SUM(AP81:AP85)</f>
        <v>0</v>
      </c>
      <c r="AQ86" s="60">
        <f t="shared" si="53"/>
        <v>0</v>
      </c>
      <c r="AR86" s="60">
        <f t="shared" si="53"/>
        <v>0</v>
      </c>
      <c r="AS86" s="60">
        <f t="shared" si="53"/>
        <v>0</v>
      </c>
      <c r="AT86" s="60">
        <f t="shared" si="53"/>
        <v>0</v>
      </c>
      <c r="AU86" s="60">
        <f t="shared" si="53"/>
        <v>0</v>
      </c>
      <c r="AV86" s="60">
        <f t="shared" si="53"/>
        <v>0</v>
      </c>
      <c r="AW86" s="60">
        <f t="shared" si="53"/>
        <v>0</v>
      </c>
      <c r="AX86" s="60">
        <f t="shared" si="53"/>
        <v>0</v>
      </c>
      <c r="AY86" s="60">
        <f t="shared" si="53"/>
        <v>0</v>
      </c>
      <c r="AZ86" s="60">
        <f t="shared" si="53"/>
        <v>1</v>
      </c>
      <c r="BA86" s="60">
        <f t="shared" si="53"/>
        <v>11</v>
      </c>
      <c r="BB86" s="60">
        <f t="shared" si="53"/>
        <v>0</v>
      </c>
      <c r="BC86" s="60">
        <f t="shared" si="53"/>
        <v>0</v>
      </c>
      <c r="BD86" s="60">
        <f t="shared" si="53"/>
        <v>0</v>
      </c>
      <c r="BE86" s="61">
        <f t="shared" si="53"/>
        <v>0</v>
      </c>
    </row>
    <row r="87" spans="1:57" ht="15" customHeight="1" thickTop="1">
      <c r="A87" s="95">
        <v>15</v>
      </c>
      <c r="B87" s="88" t="s">
        <v>52</v>
      </c>
      <c r="C87" s="16" t="s">
        <v>15</v>
      </c>
      <c r="D87" s="9">
        <f t="shared" si="36"/>
        <v>1</v>
      </c>
      <c r="E87" s="17">
        <f aca="true" t="shared" si="54" ref="E87:E92">IF(D87&gt;0,(D87/D$92),"")</f>
        <v>0.14285714285714285</v>
      </c>
      <c r="F87" s="18">
        <f t="shared" si="38"/>
        <v>0.04</v>
      </c>
      <c r="G87" s="73">
        <f aca="true" t="shared" si="55" ref="G87:G92">IF($D$3&gt;0,(F87/F$92),"")</f>
        <v>0.14285714285714285</v>
      </c>
      <c r="H87" s="53"/>
      <c r="I87" s="53"/>
      <c r="J87" s="53"/>
      <c r="K87" s="53" t="s">
        <v>103</v>
      </c>
      <c r="L87" s="53"/>
      <c r="M87" s="53"/>
      <c r="N87" s="53"/>
      <c r="O87" s="53"/>
      <c r="P87" s="53"/>
      <c r="Q87" s="53"/>
      <c r="R87" s="53"/>
      <c r="S87" s="53"/>
      <c r="T87" s="53" t="s">
        <v>103</v>
      </c>
      <c r="U87" s="53" t="s">
        <v>103</v>
      </c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>
        <v>1</v>
      </c>
      <c r="BA87" s="53" t="s">
        <v>103</v>
      </c>
      <c r="BB87" s="53"/>
      <c r="BC87" s="53"/>
      <c r="BD87" s="53"/>
      <c r="BE87" s="54"/>
    </row>
    <row r="88" spans="1:57" ht="15" customHeight="1">
      <c r="A88" s="96"/>
      <c r="B88" s="89"/>
      <c r="C88" s="19" t="s">
        <v>16</v>
      </c>
      <c r="D88" s="20">
        <f t="shared" si="36"/>
        <v>0</v>
      </c>
      <c r="E88" s="21">
        <f t="shared" si="54"/>
      </c>
      <c r="F88" s="22">
        <f t="shared" si="38"/>
        <v>0</v>
      </c>
      <c r="G88" s="74">
        <f t="shared" si="55"/>
        <v>0</v>
      </c>
      <c r="BE88" s="59"/>
    </row>
    <row r="89" spans="1:57" ht="15" customHeight="1">
      <c r="A89" s="96"/>
      <c r="B89" s="89"/>
      <c r="C89" s="19" t="s">
        <v>17</v>
      </c>
      <c r="D89" s="20">
        <f t="shared" si="36"/>
        <v>6</v>
      </c>
      <c r="E89" s="21">
        <f t="shared" si="54"/>
        <v>0.8571428571428571</v>
      </c>
      <c r="F89" s="22">
        <f t="shared" si="38"/>
        <v>0.24</v>
      </c>
      <c r="G89" s="74">
        <f t="shared" si="55"/>
        <v>0.857142857142857</v>
      </c>
      <c r="H89" s="58" t="s">
        <v>103</v>
      </c>
      <c r="I89" s="58" t="s">
        <v>125</v>
      </c>
      <c r="T89" s="58">
        <v>2</v>
      </c>
      <c r="U89" s="58" t="s">
        <v>103</v>
      </c>
      <c r="X89" s="58">
        <v>1</v>
      </c>
      <c r="AB89" s="58" t="s">
        <v>103</v>
      </c>
      <c r="AC89" s="58">
        <v>1</v>
      </c>
      <c r="AG89" s="58">
        <v>1</v>
      </c>
      <c r="AH89" s="58">
        <v>1</v>
      </c>
      <c r="AO89" s="58" t="s">
        <v>103</v>
      </c>
      <c r="AP89" s="58" t="s">
        <v>103</v>
      </c>
      <c r="BE89" s="59"/>
    </row>
    <row r="90" spans="1:57" ht="15" customHeight="1">
      <c r="A90" s="96"/>
      <c r="B90" s="89"/>
      <c r="C90" s="19" t="s">
        <v>18</v>
      </c>
      <c r="D90" s="20">
        <f t="shared" si="36"/>
        <v>0</v>
      </c>
      <c r="E90" s="21">
        <f t="shared" si="54"/>
      </c>
      <c r="F90" s="22">
        <f t="shared" si="38"/>
        <v>0</v>
      </c>
      <c r="G90" s="74">
        <f t="shared" si="55"/>
        <v>0</v>
      </c>
      <c r="BE90" s="59"/>
    </row>
    <row r="91" spans="1:57" ht="15" customHeight="1" thickBot="1">
      <c r="A91" s="96"/>
      <c r="B91" s="89"/>
      <c r="C91" s="19" t="s">
        <v>19</v>
      </c>
      <c r="D91" s="24">
        <f t="shared" si="36"/>
        <v>0</v>
      </c>
      <c r="E91" s="25">
        <f t="shared" si="54"/>
      </c>
      <c r="F91" s="26">
        <f t="shared" si="38"/>
        <v>0</v>
      </c>
      <c r="G91" s="75">
        <f t="shared" si="55"/>
        <v>0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 t="s">
        <v>103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7"/>
    </row>
    <row r="92" spans="1:57" ht="15" customHeight="1" thickBot="1" thickTop="1">
      <c r="A92" s="97"/>
      <c r="B92" s="90"/>
      <c r="C92" s="30" t="s">
        <v>20</v>
      </c>
      <c r="D92" s="27">
        <f t="shared" si="36"/>
        <v>7</v>
      </c>
      <c r="E92" s="28">
        <f t="shared" si="54"/>
        <v>1</v>
      </c>
      <c r="F92" s="29">
        <f t="shared" si="38"/>
        <v>0.28</v>
      </c>
      <c r="G92" s="76">
        <f t="shared" si="55"/>
        <v>1</v>
      </c>
      <c r="H92" s="60">
        <f aca="true" t="shared" si="56" ref="H92:AO92">SUM(H87:H91)</f>
        <v>0</v>
      </c>
      <c r="I92" s="60">
        <f t="shared" si="56"/>
        <v>0</v>
      </c>
      <c r="J92" s="60"/>
      <c r="K92" s="60">
        <f t="shared" si="56"/>
        <v>0</v>
      </c>
      <c r="L92" s="60">
        <f t="shared" si="56"/>
        <v>0</v>
      </c>
      <c r="M92" s="60"/>
      <c r="N92" s="60">
        <f t="shared" si="56"/>
        <v>0</v>
      </c>
      <c r="O92" s="60">
        <f t="shared" si="56"/>
        <v>0</v>
      </c>
      <c r="P92" s="60">
        <f t="shared" si="56"/>
        <v>0</v>
      </c>
      <c r="Q92" s="60">
        <f t="shared" si="56"/>
        <v>0</v>
      </c>
      <c r="R92" s="60">
        <f t="shared" si="56"/>
        <v>0</v>
      </c>
      <c r="S92" s="60">
        <f t="shared" si="56"/>
        <v>0</v>
      </c>
      <c r="T92" s="60">
        <f t="shared" si="56"/>
        <v>2</v>
      </c>
      <c r="U92" s="60">
        <f t="shared" si="56"/>
        <v>0</v>
      </c>
      <c r="V92" s="60">
        <f t="shared" si="56"/>
        <v>0</v>
      </c>
      <c r="W92" s="60">
        <f t="shared" si="56"/>
        <v>0</v>
      </c>
      <c r="X92" s="60">
        <f t="shared" si="56"/>
        <v>1</v>
      </c>
      <c r="Y92" s="60">
        <f t="shared" si="56"/>
        <v>0</v>
      </c>
      <c r="Z92" s="60">
        <f t="shared" si="56"/>
        <v>0</v>
      </c>
      <c r="AA92" s="60">
        <f t="shared" si="56"/>
        <v>0</v>
      </c>
      <c r="AB92" s="60">
        <f t="shared" si="56"/>
        <v>0</v>
      </c>
      <c r="AC92" s="60">
        <f t="shared" si="56"/>
        <v>1</v>
      </c>
      <c r="AD92" s="60">
        <f t="shared" si="56"/>
        <v>0</v>
      </c>
      <c r="AE92" s="60">
        <f t="shared" si="56"/>
        <v>0</v>
      </c>
      <c r="AF92" s="60">
        <f t="shared" si="56"/>
        <v>0</v>
      </c>
      <c r="AG92" s="60">
        <f t="shared" si="56"/>
        <v>1</v>
      </c>
      <c r="AH92" s="60">
        <f t="shared" si="56"/>
        <v>1</v>
      </c>
      <c r="AI92" s="60">
        <f>SUM(AI87:AI91)</f>
        <v>0</v>
      </c>
      <c r="AJ92" s="60">
        <f>SUM(AJ87:AJ91)</f>
        <v>0</v>
      </c>
      <c r="AK92" s="60">
        <f t="shared" si="56"/>
        <v>0</v>
      </c>
      <c r="AL92" s="60">
        <f t="shared" si="56"/>
        <v>0</v>
      </c>
      <c r="AM92" s="60">
        <f t="shared" si="56"/>
        <v>0</v>
      </c>
      <c r="AN92" s="60">
        <f t="shared" si="56"/>
        <v>0</v>
      </c>
      <c r="AO92" s="60">
        <f t="shared" si="56"/>
        <v>0</v>
      </c>
      <c r="AP92" s="60">
        <f aca="true" t="shared" si="57" ref="AP92:BE92">SUM(AP87:AP91)</f>
        <v>0</v>
      </c>
      <c r="AQ92" s="60">
        <f t="shared" si="57"/>
        <v>0</v>
      </c>
      <c r="AR92" s="60">
        <f t="shared" si="57"/>
        <v>0</v>
      </c>
      <c r="AS92" s="60">
        <f t="shared" si="57"/>
        <v>0</v>
      </c>
      <c r="AT92" s="60">
        <f t="shared" si="57"/>
        <v>0</v>
      </c>
      <c r="AU92" s="60">
        <f t="shared" si="57"/>
        <v>0</v>
      </c>
      <c r="AV92" s="60">
        <f t="shared" si="57"/>
        <v>0</v>
      </c>
      <c r="AW92" s="60">
        <f t="shared" si="57"/>
        <v>0</v>
      </c>
      <c r="AX92" s="60">
        <f t="shared" si="57"/>
        <v>0</v>
      </c>
      <c r="AY92" s="60">
        <f t="shared" si="57"/>
        <v>0</v>
      </c>
      <c r="AZ92" s="60">
        <f t="shared" si="57"/>
        <v>1</v>
      </c>
      <c r="BA92" s="60">
        <f t="shared" si="57"/>
        <v>0</v>
      </c>
      <c r="BB92" s="60">
        <f t="shared" si="57"/>
        <v>0</v>
      </c>
      <c r="BC92" s="60">
        <f t="shared" si="57"/>
        <v>0</v>
      </c>
      <c r="BD92" s="60">
        <f t="shared" si="57"/>
        <v>0</v>
      </c>
      <c r="BE92" s="61">
        <f t="shared" si="57"/>
        <v>0</v>
      </c>
    </row>
    <row r="93" spans="1:57" ht="15" customHeight="1" thickTop="1">
      <c r="A93" s="95">
        <v>16</v>
      </c>
      <c r="B93" s="88" t="s">
        <v>11</v>
      </c>
      <c r="C93" s="16" t="s">
        <v>15</v>
      </c>
      <c r="D93" s="9">
        <f t="shared" si="36"/>
        <v>0</v>
      </c>
      <c r="E93" s="17">
        <f aca="true" t="shared" si="58" ref="E93:E98">IF(D93&gt;0,(D93/D$98),"")</f>
      </c>
      <c r="F93" s="18">
        <f t="shared" si="38"/>
        <v>0</v>
      </c>
      <c r="G93" s="73">
        <f aca="true" t="shared" si="59" ref="G93:G98">IF($D$3&gt;0,(F93/F$98),"")</f>
        <v>0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4"/>
    </row>
    <row r="94" spans="1:57" ht="15" customHeight="1">
      <c r="A94" s="96"/>
      <c r="B94" s="89"/>
      <c r="C94" s="19" t="s">
        <v>16</v>
      </c>
      <c r="D94" s="20">
        <f t="shared" si="36"/>
        <v>0</v>
      </c>
      <c r="E94" s="21">
        <f t="shared" si="58"/>
      </c>
      <c r="F94" s="22">
        <f t="shared" si="38"/>
        <v>0</v>
      </c>
      <c r="G94" s="74">
        <f t="shared" si="59"/>
        <v>0</v>
      </c>
      <c r="BE94" s="59"/>
    </row>
    <row r="95" spans="1:57" ht="15" customHeight="1">
      <c r="A95" s="96"/>
      <c r="B95" s="89"/>
      <c r="C95" s="19" t="s">
        <v>17</v>
      </c>
      <c r="D95" s="20">
        <f aca="true" t="shared" si="60" ref="D95:D126">SUM(H95:BE95)</f>
        <v>10</v>
      </c>
      <c r="E95" s="21">
        <f t="shared" si="58"/>
        <v>1</v>
      </c>
      <c r="F95" s="22">
        <f t="shared" si="38"/>
        <v>0.4</v>
      </c>
      <c r="G95" s="74">
        <f t="shared" si="59"/>
        <v>1</v>
      </c>
      <c r="H95" s="58" t="s">
        <v>103</v>
      </c>
      <c r="X95" s="58" t="s">
        <v>103</v>
      </c>
      <c r="AB95" s="58" t="s">
        <v>103</v>
      </c>
      <c r="AC95" s="58" t="s">
        <v>103</v>
      </c>
      <c r="AO95" s="58">
        <v>1</v>
      </c>
      <c r="AP95" s="58" t="s">
        <v>103</v>
      </c>
      <c r="AU95" s="58">
        <v>5</v>
      </c>
      <c r="AV95" s="82">
        <v>4</v>
      </c>
      <c r="AY95" s="58" t="s">
        <v>103</v>
      </c>
      <c r="BE95" s="59"/>
    </row>
    <row r="96" spans="1:57" ht="15" customHeight="1">
      <c r="A96" s="96"/>
      <c r="B96" s="89"/>
      <c r="C96" s="19" t="s">
        <v>18</v>
      </c>
      <c r="D96" s="20">
        <f t="shared" si="60"/>
        <v>0</v>
      </c>
      <c r="E96" s="21">
        <f t="shared" si="58"/>
      </c>
      <c r="F96" s="22">
        <f t="shared" si="38"/>
        <v>0</v>
      </c>
      <c r="G96" s="74">
        <f t="shared" si="59"/>
        <v>0</v>
      </c>
      <c r="BE96" s="59"/>
    </row>
    <row r="97" spans="1:57" ht="15" customHeight="1" thickBot="1">
      <c r="A97" s="96"/>
      <c r="B97" s="89"/>
      <c r="C97" s="19" t="s">
        <v>19</v>
      </c>
      <c r="D97" s="24">
        <f t="shared" si="60"/>
        <v>0</v>
      </c>
      <c r="E97" s="25">
        <f t="shared" si="58"/>
      </c>
      <c r="F97" s="26">
        <f t="shared" si="38"/>
        <v>0</v>
      </c>
      <c r="G97" s="75">
        <f t="shared" si="59"/>
        <v>0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 t="s">
        <v>103</v>
      </c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7"/>
    </row>
    <row r="98" spans="1:57" ht="15" customHeight="1" thickBot="1" thickTop="1">
      <c r="A98" s="97"/>
      <c r="B98" s="90"/>
      <c r="C98" s="30" t="s">
        <v>20</v>
      </c>
      <c r="D98" s="27">
        <f t="shared" si="60"/>
        <v>10</v>
      </c>
      <c r="E98" s="28">
        <f t="shared" si="58"/>
        <v>1</v>
      </c>
      <c r="F98" s="29">
        <f t="shared" si="38"/>
        <v>0.4</v>
      </c>
      <c r="G98" s="76">
        <f t="shared" si="59"/>
        <v>1</v>
      </c>
      <c r="H98" s="60">
        <f aca="true" t="shared" si="61" ref="H98:AO98">SUM(H93:H97)</f>
        <v>0</v>
      </c>
      <c r="I98" s="60">
        <f t="shared" si="61"/>
        <v>0</v>
      </c>
      <c r="J98" s="60"/>
      <c r="K98" s="60">
        <f t="shared" si="61"/>
        <v>0</v>
      </c>
      <c r="L98" s="60">
        <f t="shared" si="61"/>
        <v>0</v>
      </c>
      <c r="M98" s="60"/>
      <c r="N98" s="60">
        <f t="shared" si="61"/>
        <v>0</v>
      </c>
      <c r="O98" s="60">
        <f t="shared" si="61"/>
        <v>0</v>
      </c>
      <c r="P98" s="60">
        <f t="shared" si="61"/>
        <v>0</v>
      </c>
      <c r="Q98" s="60">
        <f t="shared" si="61"/>
        <v>0</v>
      </c>
      <c r="R98" s="60">
        <f t="shared" si="61"/>
        <v>0</v>
      </c>
      <c r="S98" s="60">
        <f t="shared" si="61"/>
        <v>0</v>
      </c>
      <c r="T98" s="60">
        <f t="shared" si="61"/>
        <v>0</v>
      </c>
      <c r="U98" s="60">
        <f t="shared" si="61"/>
        <v>0</v>
      </c>
      <c r="V98" s="60">
        <f t="shared" si="61"/>
        <v>0</v>
      </c>
      <c r="W98" s="60">
        <f t="shared" si="61"/>
        <v>0</v>
      </c>
      <c r="X98" s="60">
        <f t="shared" si="61"/>
        <v>0</v>
      </c>
      <c r="Y98" s="60">
        <f t="shared" si="61"/>
        <v>0</v>
      </c>
      <c r="Z98" s="60">
        <f t="shared" si="61"/>
        <v>0</v>
      </c>
      <c r="AA98" s="60">
        <f t="shared" si="61"/>
        <v>0</v>
      </c>
      <c r="AB98" s="60">
        <f t="shared" si="61"/>
        <v>0</v>
      </c>
      <c r="AC98" s="60">
        <f t="shared" si="61"/>
        <v>0</v>
      </c>
      <c r="AD98" s="60">
        <f t="shared" si="61"/>
        <v>0</v>
      </c>
      <c r="AE98" s="60">
        <f t="shared" si="61"/>
        <v>0</v>
      </c>
      <c r="AF98" s="60">
        <f t="shared" si="61"/>
        <v>0</v>
      </c>
      <c r="AG98" s="60">
        <f t="shared" si="61"/>
        <v>0</v>
      </c>
      <c r="AH98" s="60">
        <f t="shared" si="61"/>
        <v>0</v>
      </c>
      <c r="AI98" s="60">
        <f>SUM(AI93:AI97)</f>
        <v>0</v>
      </c>
      <c r="AJ98" s="60">
        <f>SUM(AJ93:AJ97)</f>
        <v>0</v>
      </c>
      <c r="AK98" s="60">
        <f t="shared" si="61"/>
        <v>0</v>
      </c>
      <c r="AL98" s="60">
        <f t="shared" si="61"/>
        <v>0</v>
      </c>
      <c r="AM98" s="60">
        <f t="shared" si="61"/>
        <v>0</v>
      </c>
      <c r="AN98" s="60">
        <f t="shared" si="61"/>
        <v>0</v>
      </c>
      <c r="AO98" s="60">
        <f t="shared" si="61"/>
        <v>1</v>
      </c>
      <c r="AP98" s="60">
        <f aca="true" t="shared" si="62" ref="AP98:BE98">SUM(AP93:AP97)</f>
        <v>0</v>
      </c>
      <c r="AQ98" s="60">
        <f t="shared" si="62"/>
        <v>0</v>
      </c>
      <c r="AR98" s="60">
        <f t="shared" si="62"/>
        <v>0</v>
      </c>
      <c r="AS98" s="60">
        <f t="shared" si="62"/>
        <v>0</v>
      </c>
      <c r="AT98" s="60">
        <f t="shared" si="62"/>
        <v>0</v>
      </c>
      <c r="AU98" s="60">
        <f t="shared" si="62"/>
        <v>5</v>
      </c>
      <c r="AV98" s="60">
        <f t="shared" si="62"/>
        <v>4</v>
      </c>
      <c r="AW98" s="60">
        <f t="shared" si="62"/>
        <v>0</v>
      </c>
      <c r="AX98" s="60">
        <f t="shared" si="62"/>
        <v>0</v>
      </c>
      <c r="AY98" s="60">
        <f t="shared" si="62"/>
        <v>0</v>
      </c>
      <c r="AZ98" s="60">
        <f t="shared" si="62"/>
        <v>0</v>
      </c>
      <c r="BA98" s="60">
        <f t="shared" si="62"/>
        <v>0</v>
      </c>
      <c r="BB98" s="60">
        <f t="shared" si="62"/>
        <v>0</v>
      </c>
      <c r="BC98" s="60">
        <f t="shared" si="62"/>
        <v>0</v>
      </c>
      <c r="BD98" s="60">
        <f t="shared" si="62"/>
        <v>0</v>
      </c>
      <c r="BE98" s="61">
        <f t="shared" si="62"/>
        <v>0</v>
      </c>
    </row>
    <row r="99" spans="1:57" ht="15" customHeight="1" thickTop="1">
      <c r="A99" s="95">
        <v>17</v>
      </c>
      <c r="B99" s="88" t="s">
        <v>93</v>
      </c>
      <c r="C99" s="16" t="s">
        <v>15</v>
      </c>
      <c r="D99" s="9">
        <f t="shared" si="60"/>
        <v>3</v>
      </c>
      <c r="E99" s="17">
        <f aca="true" t="shared" si="63" ref="E99:E104">IF(D99&gt;0,(D99/D$104),"")</f>
        <v>0.011029411764705883</v>
      </c>
      <c r="F99" s="18">
        <f t="shared" si="38"/>
        <v>0.12</v>
      </c>
      <c r="G99" s="73">
        <f aca="true" t="shared" si="64" ref="G99:G104">IF($D$3&gt;0,(F99/F$104),"")</f>
        <v>0.011029411764705881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>
        <v>3</v>
      </c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 t="s">
        <v>103</v>
      </c>
      <c r="BB99" s="53"/>
      <c r="BC99" s="53"/>
      <c r="BD99" s="53"/>
      <c r="BE99" s="54"/>
    </row>
    <row r="100" spans="1:57" ht="15" customHeight="1">
      <c r="A100" s="96"/>
      <c r="B100" s="89"/>
      <c r="C100" s="19" t="s">
        <v>16</v>
      </c>
      <c r="D100" s="20">
        <f t="shared" si="60"/>
        <v>0</v>
      </c>
      <c r="E100" s="21">
        <f t="shared" si="63"/>
      </c>
      <c r="F100" s="22">
        <f t="shared" si="38"/>
        <v>0</v>
      </c>
      <c r="G100" s="74">
        <f t="shared" si="64"/>
        <v>0</v>
      </c>
      <c r="BE100" s="59"/>
    </row>
    <row r="101" spans="1:57" ht="15" customHeight="1">
      <c r="A101" s="96"/>
      <c r="B101" s="89"/>
      <c r="C101" s="19" t="s">
        <v>17</v>
      </c>
      <c r="D101" s="20">
        <f t="shared" si="60"/>
        <v>269</v>
      </c>
      <c r="E101" s="21">
        <f t="shared" si="63"/>
        <v>0.9889705882352942</v>
      </c>
      <c r="F101" s="22">
        <f t="shared" si="38"/>
        <v>10.76</v>
      </c>
      <c r="G101" s="74">
        <f t="shared" si="64"/>
        <v>0.988970588235294</v>
      </c>
      <c r="H101" s="58" t="s">
        <v>103</v>
      </c>
      <c r="I101" s="58">
        <v>1</v>
      </c>
      <c r="K101" s="58" t="s">
        <v>103</v>
      </c>
      <c r="L101" s="58">
        <v>12</v>
      </c>
      <c r="N101" s="67" t="s">
        <v>103</v>
      </c>
      <c r="P101" s="58">
        <v>2</v>
      </c>
      <c r="Q101" s="58">
        <v>1</v>
      </c>
      <c r="S101" s="58" t="s">
        <v>103</v>
      </c>
      <c r="T101" s="58">
        <v>50</v>
      </c>
      <c r="U101" s="58">
        <v>10</v>
      </c>
      <c r="X101" s="58">
        <v>3</v>
      </c>
      <c r="AB101" s="58">
        <v>5</v>
      </c>
      <c r="AC101" s="58">
        <v>13</v>
      </c>
      <c r="AE101" s="58">
        <v>2</v>
      </c>
      <c r="AF101" s="58">
        <v>2</v>
      </c>
      <c r="AG101" s="58">
        <v>2</v>
      </c>
      <c r="AH101" s="58" t="s">
        <v>125</v>
      </c>
      <c r="AK101" s="58">
        <v>5</v>
      </c>
      <c r="AL101" s="58" t="s">
        <v>103</v>
      </c>
      <c r="AN101" s="58">
        <v>1</v>
      </c>
      <c r="AO101" s="58">
        <v>10</v>
      </c>
      <c r="AP101" s="58">
        <v>2</v>
      </c>
      <c r="AR101" s="58">
        <v>1</v>
      </c>
      <c r="AS101" s="58" t="s">
        <v>103</v>
      </c>
      <c r="AT101" s="58" t="s">
        <v>103</v>
      </c>
      <c r="AU101" s="58">
        <v>10</v>
      </c>
      <c r="AV101" s="58">
        <v>2</v>
      </c>
      <c r="AW101" s="58">
        <v>5</v>
      </c>
      <c r="AY101" s="58">
        <v>5</v>
      </c>
      <c r="AZ101" s="58">
        <v>25</v>
      </c>
      <c r="BA101" s="58">
        <v>100</v>
      </c>
      <c r="BE101" s="59"/>
    </row>
    <row r="102" spans="1:57" ht="15" customHeight="1">
      <c r="A102" s="96"/>
      <c r="B102" s="89"/>
      <c r="C102" s="19" t="s">
        <v>18</v>
      </c>
      <c r="D102" s="20">
        <f t="shared" si="60"/>
        <v>0</v>
      </c>
      <c r="E102" s="21">
        <f t="shared" si="63"/>
      </c>
      <c r="F102" s="22">
        <f t="shared" si="38"/>
        <v>0</v>
      </c>
      <c r="G102" s="74">
        <f t="shared" si="64"/>
        <v>0</v>
      </c>
      <c r="BE102" s="59"/>
    </row>
    <row r="103" spans="1:57" ht="15" customHeight="1" thickBot="1">
      <c r="A103" s="96"/>
      <c r="B103" s="89"/>
      <c r="C103" s="19" t="s">
        <v>19</v>
      </c>
      <c r="D103" s="24">
        <f t="shared" si="60"/>
        <v>0</v>
      </c>
      <c r="E103" s="25">
        <f t="shared" si="63"/>
      </c>
      <c r="F103" s="26">
        <f t="shared" si="38"/>
        <v>0</v>
      </c>
      <c r="G103" s="75">
        <f t="shared" si="64"/>
        <v>0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7"/>
    </row>
    <row r="104" spans="1:57" ht="15" customHeight="1" thickBot="1" thickTop="1">
      <c r="A104" s="97"/>
      <c r="B104" s="90"/>
      <c r="C104" s="30" t="s">
        <v>20</v>
      </c>
      <c r="D104" s="27">
        <f t="shared" si="60"/>
        <v>272</v>
      </c>
      <c r="E104" s="28">
        <f t="shared" si="63"/>
        <v>1</v>
      </c>
      <c r="F104" s="29">
        <f t="shared" si="38"/>
        <v>10.88</v>
      </c>
      <c r="G104" s="76">
        <f t="shared" si="64"/>
        <v>1</v>
      </c>
      <c r="H104" s="60">
        <f aca="true" t="shared" si="65" ref="H104:AO104">SUM(H99:H103)</f>
        <v>0</v>
      </c>
      <c r="I104" s="60">
        <f t="shared" si="65"/>
        <v>1</v>
      </c>
      <c r="J104" s="60"/>
      <c r="K104" s="60">
        <f t="shared" si="65"/>
        <v>0</v>
      </c>
      <c r="L104" s="60">
        <f t="shared" si="65"/>
        <v>12</v>
      </c>
      <c r="M104" s="60"/>
      <c r="N104" s="60">
        <f t="shared" si="65"/>
        <v>0</v>
      </c>
      <c r="O104" s="60">
        <f t="shared" si="65"/>
        <v>0</v>
      </c>
      <c r="P104" s="60">
        <f t="shared" si="65"/>
        <v>2</v>
      </c>
      <c r="Q104" s="60">
        <f t="shared" si="65"/>
        <v>1</v>
      </c>
      <c r="R104" s="60">
        <f t="shared" si="65"/>
        <v>0</v>
      </c>
      <c r="S104" s="60">
        <f t="shared" si="65"/>
        <v>0</v>
      </c>
      <c r="T104" s="60">
        <f t="shared" si="65"/>
        <v>50</v>
      </c>
      <c r="U104" s="60">
        <f t="shared" si="65"/>
        <v>13</v>
      </c>
      <c r="V104" s="60">
        <f t="shared" si="65"/>
        <v>0</v>
      </c>
      <c r="W104" s="60">
        <f t="shared" si="65"/>
        <v>0</v>
      </c>
      <c r="X104" s="60">
        <f t="shared" si="65"/>
        <v>3</v>
      </c>
      <c r="Y104" s="60">
        <f t="shared" si="65"/>
        <v>0</v>
      </c>
      <c r="Z104" s="60">
        <f t="shared" si="65"/>
        <v>0</v>
      </c>
      <c r="AA104" s="60">
        <f t="shared" si="65"/>
        <v>0</v>
      </c>
      <c r="AB104" s="60">
        <f t="shared" si="65"/>
        <v>5</v>
      </c>
      <c r="AC104" s="60">
        <f t="shared" si="65"/>
        <v>13</v>
      </c>
      <c r="AD104" s="60">
        <f t="shared" si="65"/>
        <v>0</v>
      </c>
      <c r="AE104" s="60">
        <f t="shared" si="65"/>
        <v>2</v>
      </c>
      <c r="AF104" s="60">
        <f t="shared" si="65"/>
        <v>2</v>
      </c>
      <c r="AG104" s="60">
        <f t="shared" si="65"/>
        <v>2</v>
      </c>
      <c r="AH104" s="60">
        <f t="shared" si="65"/>
        <v>0</v>
      </c>
      <c r="AI104" s="60">
        <f>SUM(AI99:AI103)</f>
        <v>0</v>
      </c>
      <c r="AJ104" s="60">
        <f>SUM(AJ99:AJ103)</f>
        <v>0</v>
      </c>
      <c r="AK104" s="60">
        <f t="shared" si="65"/>
        <v>5</v>
      </c>
      <c r="AL104" s="60">
        <f t="shared" si="65"/>
        <v>0</v>
      </c>
      <c r="AM104" s="60">
        <f t="shared" si="65"/>
        <v>0</v>
      </c>
      <c r="AN104" s="60">
        <f t="shared" si="65"/>
        <v>1</v>
      </c>
      <c r="AO104" s="60">
        <f t="shared" si="65"/>
        <v>10</v>
      </c>
      <c r="AP104" s="60">
        <f aca="true" t="shared" si="66" ref="AP104:BE104">SUM(AP99:AP103)</f>
        <v>2</v>
      </c>
      <c r="AQ104" s="60">
        <f t="shared" si="66"/>
        <v>0</v>
      </c>
      <c r="AR104" s="60">
        <f t="shared" si="66"/>
        <v>1</v>
      </c>
      <c r="AS104" s="60">
        <f t="shared" si="66"/>
        <v>0</v>
      </c>
      <c r="AT104" s="60">
        <f t="shared" si="66"/>
        <v>0</v>
      </c>
      <c r="AU104" s="60">
        <f t="shared" si="66"/>
        <v>10</v>
      </c>
      <c r="AV104" s="60">
        <f t="shared" si="66"/>
        <v>2</v>
      </c>
      <c r="AW104" s="60">
        <f t="shared" si="66"/>
        <v>5</v>
      </c>
      <c r="AX104" s="60">
        <f t="shared" si="66"/>
        <v>0</v>
      </c>
      <c r="AY104" s="60">
        <f t="shared" si="66"/>
        <v>5</v>
      </c>
      <c r="AZ104" s="60">
        <f t="shared" si="66"/>
        <v>25</v>
      </c>
      <c r="BA104" s="60">
        <f t="shared" si="66"/>
        <v>100</v>
      </c>
      <c r="BB104" s="60">
        <f t="shared" si="66"/>
        <v>0</v>
      </c>
      <c r="BC104" s="60">
        <f t="shared" si="66"/>
        <v>0</v>
      </c>
      <c r="BD104" s="60">
        <f t="shared" si="66"/>
        <v>0</v>
      </c>
      <c r="BE104" s="61">
        <f t="shared" si="66"/>
        <v>0</v>
      </c>
    </row>
    <row r="105" spans="1:57" ht="15" customHeight="1" thickTop="1">
      <c r="A105" s="95">
        <v>18</v>
      </c>
      <c r="B105" s="88" t="s">
        <v>12</v>
      </c>
      <c r="C105" s="16" t="s">
        <v>15</v>
      </c>
      <c r="D105" s="9">
        <f t="shared" si="60"/>
        <v>2</v>
      </c>
      <c r="E105" s="17">
        <f aca="true" t="shared" si="67" ref="E105:E110">IF(D105&gt;0,(D105/D$110),"")</f>
        <v>0.006514657980456026</v>
      </c>
      <c r="F105" s="18">
        <f t="shared" si="38"/>
        <v>0.08</v>
      </c>
      <c r="G105" s="73">
        <f aca="true" t="shared" si="68" ref="G105:G110">IF($D$3&gt;0,(F105/F$110),"")</f>
        <v>0.006514657980456026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>
        <v>2</v>
      </c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 t="s">
        <v>103</v>
      </c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4"/>
    </row>
    <row r="106" spans="1:57" ht="15" customHeight="1">
      <c r="A106" s="96"/>
      <c r="B106" s="89"/>
      <c r="C106" s="19" t="s">
        <v>16</v>
      </c>
      <c r="D106" s="20">
        <f t="shared" si="60"/>
        <v>0</v>
      </c>
      <c r="E106" s="21">
        <f t="shared" si="67"/>
      </c>
      <c r="F106" s="22">
        <f t="shared" si="38"/>
        <v>0</v>
      </c>
      <c r="G106" s="74">
        <f t="shared" si="68"/>
        <v>0</v>
      </c>
      <c r="BE106" s="59"/>
    </row>
    <row r="107" spans="1:57" ht="15" customHeight="1">
      <c r="A107" s="96"/>
      <c r="B107" s="89"/>
      <c r="C107" s="19" t="s">
        <v>17</v>
      </c>
      <c r="D107" s="20">
        <f t="shared" si="60"/>
        <v>305</v>
      </c>
      <c r="E107" s="21">
        <f t="shared" si="67"/>
        <v>0.993485342019544</v>
      </c>
      <c r="F107" s="22">
        <f t="shared" si="38"/>
        <v>12.2</v>
      </c>
      <c r="G107" s="74">
        <f t="shared" si="68"/>
        <v>0.993485342019544</v>
      </c>
      <c r="H107" s="58">
        <v>0</v>
      </c>
      <c r="I107" s="58">
        <v>22</v>
      </c>
      <c r="K107" s="58">
        <v>7</v>
      </c>
      <c r="L107" s="58">
        <v>15</v>
      </c>
      <c r="N107" s="67" t="s">
        <v>103</v>
      </c>
      <c r="O107" s="58">
        <v>4</v>
      </c>
      <c r="P107" s="58">
        <v>17</v>
      </c>
      <c r="Q107" s="58">
        <v>12</v>
      </c>
      <c r="R107" s="58">
        <v>11</v>
      </c>
      <c r="S107" s="58">
        <v>9</v>
      </c>
      <c r="T107" s="58">
        <v>24</v>
      </c>
      <c r="U107" s="58">
        <v>8</v>
      </c>
      <c r="V107" s="58" t="s">
        <v>103</v>
      </c>
      <c r="X107" s="58">
        <v>6</v>
      </c>
      <c r="AB107" s="58">
        <v>18</v>
      </c>
      <c r="AC107" s="58">
        <v>15</v>
      </c>
      <c r="AE107" s="58" t="s">
        <v>132</v>
      </c>
      <c r="AF107" s="58">
        <v>13</v>
      </c>
      <c r="AG107" s="58">
        <v>14</v>
      </c>
      <c r="AH107" s="58" t="s">
        <v>103</v>
      </c>
      <c r="AK107" s="58" t="s">
        <v>103</v>
      </c>
      <c r="AL107" s="58">
        <v>1</v>
      </c>
      <c r="AO107" s="58">
        <v>16</v>
      </c>
      <c r="AP107" s="58">
        <v>15</v>
      </c>
      <c r="AR107" s="58">
        <v>3</v>
      </c>
      <c r="AS107" s="58" t="s">
        <v>103</v>
      </c>
      <c r="AT107" s="58">
        <v>15</v>
      </c>
      <c r="AU107" s="58">
        <v>17</v>
      </c>
      <c r="AV107" s="58">
        <v>11</v>
      </c>
      <c r="AW107" s="58" t="s">
        <v>103</v>
      </c>
      <c r="AY107" s="58">
        <v>6</v>
      </c>
      <c r="AZ107" s="58">
        <v>4</v>
      </c>
      <c r="BA107" s="58">
        <v>22</v>
      </c>
      <c r="BE107" s="59"/>
    </row>
    <row r="108" spans="1:57" ht="15" customHeight="1">
      <c r="A108" s="96"/>
      <c r="B108" s="89"/>
      <c r="C108" s="19" t="s">
        <v>18</v>
      </c>
      <c r="D108" s="20">
        <f t="shared" si="60"/>
        <v>0</v>
      </c>
      <c r="E108" s="21">
        <f t="shared" si="67"/>
      </c>
      <c r="F108" s="22">
        <f t="shared" si="38"/>
        <v>0</v>
      </c>
      <c r="G108" s="74">
        <f t="shared" si="68"/>
        <v>0</v>
      </c>
      <c r="H108" s="58" t="s">
        <v>103</v>
      </c>
      <c r="BA108" s="58" t="s">
        <v>103</v>
      </c>
      <c r="BE108" s="59"/>
    </row>
    <row r="109" spans="1:57" ht="15" customHeight="1" thickBot="1">
      <c r="A109" s="96"/>
      <c r="B109" s="89"/>
      <c r="C109" s="19" t="s">
        <v>19</v>
      </c>
      <c r="D109" s="24">
        <f t="shared" si="60"/>
        <v>0</v>
      </c>
      <c r="E109" s="25">
        <f t="shared" si="67"/>
      </c>
      <c r="F109" s="26">
        <f t="shared" si="38"/>
        <v>0</v>
      </c>
      <c r="G109" s="75">
        <f t="shared" si="68"/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7"/>
    </row>
    <row r="110" spans="1:57" ht="15" customHeight="1" thickBot="1" thickTop="1">
      <c r="A110" s="97"/>
      <c r="B110" s="90"/>
      <c r="C110" s="30" t="s">
        <v>20</v>
      </c>
      <c r="D110" s="27">
        <f t="shared" si="60"/>
        <v>307</v>
      </c>
      <c r="E110" s="28">
        <f t="shared" si="67"/>
        <v>1</v>
      </c>
      <c r="F110" s="29">
        <f t="shared" si="38"/>
        <v>12.28</v>
      </c>
      <c r="G110" s="76">
        <f t="shared" si="68"/>
        <v>1</v>
      </c>
      <c r="H110" s="60">
        <f aca="true" t="shared" si="69" ref="H110:AO110">SUM(H105:H109)</f>
        <v>0</v>
      </c>
      <c r="I110" s="60">
        <f t="shared" si="69"/>
        <v>22</v>
      </c>
      <c r="J110" s="60"/>
      <c r="K110" s="60">
        <f t="shared" si="69"/>
        <v>7</v>
      </c>
      <c r="L110" s="60">
        <f t="shared" si="69"/>
        <v>15</v>
      </c>
      <c r="M110" s="60"/>
      <c r="N110" s="60">
        <f t="shared" si="69"/>
        <v>0</v>
      </c>
      <c r="O110" s="60">
        <f t="shared" si="69"/>
        <v>4</v>
      </c>
      <c r="P110" s="60">
        <f t="shared" si="69"/>
        <v>17</v>
      </c>
      <c r="Q110" s="60">
        <f t="shared" si="69"/>
        <v>12</v>
      </c>
      <c r="R110" s="60">
        <f t="shared" si="69"/>
        <v>11</v>
      </c>
      <c r="S110" s="60">
        <f t="shared" si="69"/>
        <v>9</v>
      </c>
      <c r="T110" s="60">
        <f t="shared" si="69"/>
        <v>24</v>
      </c>
      <c r="U110" s="60">
        <f t="shared" si="69"/>
        <v>10</v>
      </c>
      <c r="V110" s="60">
        <f t="shared" si="69"/>
        <v>0</v>
      </c>
      <c r="W110" s="60">
        <f t="shared" si="69"/>
        <v>0</v>
      </c>
      <c r="X110" s="60">
        <f t="shared" si="69"/>
        <v>6</v>
      </c>
      <c r="Y110" s="60">
        <f t="shared" si="69"/>
        <v>0</v>
      </c>
      <c r="Z110" s="60">
        <f t="shared" si="69"/>
        <v>0</v>
      </c>
      <c r="AA110" s="60">
        <f t="shared" si="69"/>
        <v>0</v>
      </c>
      <c r="AB110" s="60">
        <f t="shared" si="69"/>
        <v>18</v>
      </c>
      <c r="AC110" s="60">
        <f t="shared" si="69"/>
        <v>15</v>
      </c>
      <c r="AD110" s="60">
        <f t="shared" si="69"/>
        <v>0</v>
      </c>
      <c r="AE110" s="60">
        <f t="shared" si="69"/>
        <v>0</v>
      </c>
      <c r="AF110" s="60">
        <f t="shared" si="69"/>
        <v>13</v>
      </c>
      <c r="AG110" s="60">
        <f t="shared" si="69"/>
        <v>14</v>
      </c>
      <c r="AH110" s="60">
        <f t="shared" si="69"/>
        <v>0</v>
      </c>
      <c r="AI110" s="60">
        <f>SUM(AI105:AI109)</f>
        <v>0</v>
      </c>
      <c r="AJ110" s="60">
        <f>SUM(AJ105:AJ109)</f>
        <v>0</v>
      </c>
      <c r="AK110" s="60">
        <f t="shared" si="69"/>
        <v>0</v>
      </c>
      <c r="AL110" s="60">
        <f t="shared" si="69"/>
        <v>1</v>
      </c>
      <c r="AM110" s="60">
        <f t="shared" si="69"/>
        <v>0</v>
      </c>
      <c r="AN110" s="60">
        <f t="shared" si="69"/>
        <v>0</v>
      </c>
      <c r="AO110" s="60">
        <f t="shared" si="69"/>
        <v>16</v>
      </c>
      <c r="AP110" s="60">
        <f aca="true" t="shared" si="70" ref="AP110:BE110">SUM(AP105:AP109)</f>
        <v>15</v>
      </c>
      <c r="AQ110" s="60">
        <f t="shared" si="70"/>
        <v>0</v>
      </c>
      <c r="AR110" s="60">
        <f t="shared" si="70"/>
        <v>3</v>
      </c>
      <c r="AS110" s="60">
        <f t="shared" si="70"/>
        <v>0</v>
      </c>
      <c r="AT110" s="60">
        <f t="shared" si="70"/>
        <v>15</v>
      </c>
      <c r="AU110" s="60">
        <f t="shared" si="70"/>
        <v>17</v>
      </c>
      <c r="AV110" s="60">
        <f t="shared" si="70"/>
        <v>11</v>
      </c>
      <c r="AW110" s="60">
        <f t="shared" si="70"/>
        <v>0</v>
      </c>
      <c r="AX110" s="60">
        <f t="shared" si="70"/>
        <v>0</v>
      </c>
      <c r="AY110" s="60">
        <f t="shared" si="70"/>
        <v>6</v>
      </c>
      <c r="AZ110" s="60">
        <f t="shared" si="70"/>
        <v>4</v>
      </c>
      <c r="BA110" s="60">
        <f t="shared" si="70"/>
        <v>22</v>
      </c>
      <c r="BB110" s="60">
        <f t="shared" si="70"/>
        <v>0</v>
      </c>
      <c r="BC110" s="60">
        <f t="shared" si="70"/>
        <v>0</v>
      </c>
      <c r="BD110" s="60">
        <f t="shared" si="70"/>
        <v>0</v>
      </c>
      <c r="BE110" s="61">
        <f t="shared" si="70"/>
        <v>0</v>
      </c>
    </row>
    <row r="111" spans="1:57" ht="15" customHeight="1" thickTop="1">
      <c r="A111" s="95">
        <v>19</v>
      </c>
      <c r="B111" s="88" t="s">
        <v>13</v>
      </c>
      <c r="C111" s="16" t="s">
        <v>15</v>
      </c>
      <c r="D111" s="9">
        <f t="shared" si="60"/>
        <v>12</v>
      </c>
      <c r="E111" s="17">
        <f aca="true" t="shared" si="71" ref="E111:E116">IF(D111&gt;0,(D111/D$116),"")</f>
        <v>0.02185792349726776</v>
      </c>
      <c r="F111" s="18">
        <f t="shared" si="38"/>
        <v>0.48</v>
      </c>
      <c r="G111" s="73">
        <f aca="true" t="shared" si="72" ref="G111:G116">IF($D$3&gt;0,(F111/F$116),"")</f>
        <v>0.02185792349726776</v>
      </c>
      <c r="H111" s="53"/>
      <c r="I111" s="53"/>
      <c r="J111" s="53"/>
      <c r="K111" s="53" t="s">
        <v>103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>
        <v>12</v>
      </c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4"/>
    </row>
    <row r="112" spans="1:57" ht="15" customHeight="1">
      <c r="A112" s="96"/>
      <c r="B112" s="89"/>
      <c r="C112" s="19" t="s">
        <v>16</v>
      </c>
      <c r="D112" s="20">
        <f t="shared" si="60"/>
        <v>0</v>
      </c>
      <c r="E112" s="21">
        <f t="shared" si="71"/>
      </c>
      <c r="F112" s="22">
        <f t="shared" si="38"/>
        <v>0</v>
      </c>
      <c r="G112" s="74">
        <f t="shared" si="72"/>
        <v>0</v>
      </c>
      <c r="BE112" s="59"/>
    </row>
    <row r="113" spans="1:57" ht="15" customHeight="1">
      <c r="A113" s="96"/>
      <c r="B113" s="89"/>
      <c r="C113" s="19" t="s">
        <v>17</v>
      </c>
      <c r="D113" s="20">
        <f t="shared" si="60"/>
        <v>537</v>
      </c>
      <c r="E113" s="21">
        <f t="shared" si="71"/>
        <v>0.9781420765027322</v>
      </c>
      <c r="F113" s="22">
        <f t="shared" si="38"/>
        <v>21.48</v>
      </c>
      <c r="G113" s="74">
        <f t="shared" si="72"/>
        <v>0.9781420765027322</v>
      </c>
      <c r="H113" s="58">
        <v>0</v>
      </c>
      <c r="I113" s="58">
        <v>24</v>
      </c>
      <c r="K113" s="58">
        <v>10</v>
      </c>
      <c r="L113" s="58">
        <v>18</v>
      </c>
      <c r="N113" s="67" t="s">
        <v>103</v>
      </c>
      <c r="O113" s="58">
        <v>27</v>
      </c>
      <c r="P113" s="58">
        <v>14</v>
      </c>
      <c r="Q113" s="58">
        <v>16</v>
      </c>
      <c r="R113" s="58">
        <v>6</v>
      </c>
      <c r="S113" s="58">
        <v>8</v>
      </c>
      <c r="T113" s="58">
        <v>43</v>
      </c>
      <c r="U113" s="58">
        <v>31</v>
      </c>
      <c r="V113" s="58" t="s">
        <v>103</v>
      </c>
      <c r="X113" s="58">
        <v>10</v>
      </c>
      <c r="AB113" s="58">
        <v>12</v>
      </c>
      <c r="AC113" s="58">
        <v>39</v>
      </c>
      <c r="AE113" s="58">
        <v>10</v>
      </c>
      <c r="AF113" s="58">
        <v>22</v>
      </c>
      <c r="AG113" s="58">
        <v>32</v>
      </c>
      <c r="AH113" s="58" t="s">
        <v>103</v>
      </c>
      <c r="AK113" s="58">
        <v>3</v>
      </c>
      <c r="AL113" s="58">
        <v>24</v>
      </c>
      <c r="AO113" s="58">
        <v>22</v>
      </c>
      <c r="AP113" s="58">
        <v>36</v>
      </c>
      <c r="AR113" s="58">
        <v>4</v>
      </c>
      <c r="AS113" s="58" t="s">
        <v>103</v>
      </c>
      <c r="AT113" s="58">
        <v>14</v>
      </c>
      <c r="AU113" s="58">
        <v>21</v>
      </c>
      <c r="AV113" s="58">
        <v>13</v>
      </c>
      <c r="AW113" s="58" t="s">
        <v>103</v>
      </c>
      <c r="AY113" s="58">
        <v>10</v>
      </c>
      <c r="AZ113" s="58">
        <v>18</v>
      </c>
      <c r="BA113" s="58">
        <v>50</v>
      </c>
      <c r="BE113" s="59"/>
    </row>
    <row r="114" spans="1:57" ht="15" customHeight="1">
      <c r="A114" s="96"/>
      <c r="B114" s="89"/>
      <c r="C114" s="19" t="s">
        <v>18</v>
      </c>
      <c r="D114" s="20">
        <f t="shared" si="60"/>
        <v>0</v>
      </c>
      <c r="E114" s="21">
        <f t="shared" si="71"/>
      </c>
      <c r="F114" s="22">
        <f t="shared" si="38"/>
        <v>0</v>
      </c>
      <c r="G114" s="74">
        <f t="shared" si="72"/>
        <v>0</v>
      </c>
      <c r="BA114" s="58" t="s">
        <v>103</v>
      </c>
      <c r="BE114" s="59"/>
    </row>
    <row r="115" spans="1:57" ht="15" customHeight="1" thickBot="1">
      <c r="A115" s="96"/>
      <c r="B115" s="89"/>
      <c r="C115" s="19" t="s">
        <v>19</v>
      </c>
      <c r="D115" s="24">
        <f t="shared" si="60"/>
        <v>0</v>
      </c>
      <c r="E115" s="25">
        <f t="shared" si="71"/>
      </c>
      <c r="F115" s="26">
        <f t="shared" si="38"/>
        <v>0</v>
      </c>
      <c r="G115" s="75">
        <f t="shared" si="72"/>
        <v>0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7"/>
    </row>
    <row r="116" spans="1:57" ht="15" customHeight="1" thickBot="1" thickTop="1">
      <c r="A116" s="97"/>
      <c r="B116" s="90"/>
      <c r="C116" s="30" t="s">
        <v>20</v>
      </c>
      <c r="D116" s="27">
        <f t="shared" si="60"/>
        <v>549</v>
      </c>
      <c r="E116" s="28">
        <f t="shared" si="71"/>
        <v>1</v>
      </c>
      <c r="F116" s="29">
        <f t="shared" si="38"/>
        <v>21.96</v>
      </c>
      <c r="G116" s="76">
        <f t="shared" si="72"/>
        <v>1</v>
      </c>
      <c r="H116" s="60">
        <f aca="true" t="shared" si="73" ref="H116:AO116">SUM(H111:H115)</f>
        <v>0</v>
      </c>
      <c r="I116" s="60">
        <f t="shared" si="73"/>
        <v>24</v>
      </c>
      <c r="J116" s="60"/>
      <c r="K116" s="60">
        <f t="shared" si="73"/>
        <v>10</v>
      </c>
      <c r="L116" s="60">
        <f t="shared" si="73"/>
        <v>18</v>
      </c>
      <c r="M116" s="60"/>
      <c r="N116" s="60">
        <f t="shared" si="73"/>
        <v>0</v>
      </c>
      <c r="O116" s="60">
        <f t="shared" si="73"/>
        <v>27</v>
      </c>
      <c r="P116" s="60">
        <f t="shared" si="73"/>
        <v>14</v>
      </c>
      <c r="Q116" s="60">
        <f t="shared" si="73"/>
        <v>16</v>
      </c>
      <c r="R116" s="60">
        <f t="shared" si="73"/>
        <v>6</v>
      </c>
      <c r="S116" s="60">
        <f t="shared" si="73"/>
        <v>8</v>
      </c>
      <c r="T116" s="60">
        <f t="shared" si="73"/>
        <v>43</v>
      </c>
      <c r="U116" s="60">
        <f t="shared" si="73"/>
        <v>43</v>
      </c>
      <c r="V116" s="60">
        <f t="shared" si="73"/>
        <v>0</v>
      </c>
      <c r="W116" s="60">
        <f t="shared" si="73"/>
        <v>0</v>
      </c>
      <c r="X116" s="60">
        <f t="shared" si="73"/>
        <v>10</v>
      </c>
      <c r="Y116" s="60">
        <f t="shared" si="73"/>
        <v>0</v>
      </c>
      <c r="Z116" s="60">
        <f t="shared" si="73"/>
        <v>0</v>
      </c>
      <c r="AA116" s="60">
        <f t="shared" si="73"/>
        <v>0</v>
      </c>
      <c r="AB116" s="60">
        <f t="shared" si="73"/>
        <v>12</v>
      </c>
      <c r="AC116" s="60">
        <f t="shared" si="73"/>
        <v>39</v>
      </c>
      <c r="AD116" s="60">
        <f t="shared" si="73"/>
        <v>0</v>
      </c>
      <c r="AE116" s="60">
        <f t="shared" si="73"/>
        <v>10</v>
      </c>
      <c r="AF116" s="60">
        <f t="shared" si="73"/>
        <v>22</v>
      </c>
      <c r="AG116" s="60">
        <f t="shared" si="73"/>
        <v>32</v>
      </c>
      <c r="AH116" s="60">
        <f t="shared" si="73"/>
        <v>0</v>
      </c>
      <c r="AI116" s="60">
        <f>SUM(AI111:AI115)</f>
        <v>0</v>
      </c>
      <c r="AJ116" s="60">
        <f>SUM(AJ111:AJ115)</f>
        <v>0</v>
      </c>
      <c r="AK116" s="60">
        <f t="shared" si="73"/>
        <v>3</v>
      </c>
      <c r="AL116" s="60">
        <f t="shared" si="73"/>
        <v>24</v>
      </c>
      <c r="AM116" s="60">
        <f t="shared" si="73"/>
        <v>0</v>
      </c>
      <c r="AN116" s="60">
        <f t="shared" si="73"/>
        <v>0</v>
      </c>
      <c r="AO116" s="60">
        <f t="shared" si="73"/>
        <v>22</v>
      </c>
      <c r="AP116" s="60">
        <f aca="true" t="shared" si="74" ref="AP116:BE116">SUM(AP111:AP115)</f>
        <v>36</v>
      </c>
      <c r="AQ116" s="60">
        <f>SUM(AQ111:AQ115)</f>
        <v>0</v>
      </c>
      <c r="AR116" s="60">
        <f>SUM(AR111:AR115)</f>
        <v>4</v>
      </c>
      <c r="AS116" s="60">
        <f t="shared" si="74"/>
        <v>0</v>
      </c>
      <c r="AT116" s="60">
        <f t="shared" si="74"/>
        <v>14</v>
      </c>
      <c r="AU116" s="60">
        <f t="shared" si="74"/>
        <v>21</v>
      </c>
      <c r="AV116" s="60">
        <f t="shared" si="74"/>
        <v>13</v>
      </c>
      <c r="AW116" s="60">
        <f t="shared" si="74"/>
        <v>0</v>
      </c>
      <c r="AX116" s="60">
        <f t="shared" si="74"/>
        <v>0</v>
      </c>
      <c r="AY116" s="60">
        <f t="shared" si="74"/>
        <v>10</v>
      </c>
      <c r="AZ116" s="60">
        <f t="shared" si="74"/>
        <v>18</v>
      </c>
      <c r="BA116" s="60">
        <f t="shared" si="74"/>
        <v>50</v>
      </c>
      <c r="BB116" s="60">
        <f t="shared" si="74"/>
        <v>0</v>
      </c>
      <c r="BC116" s="60">
        <f t="shared" si="74"/>
        <v>0</v>
      </c>
      <c r="BD116" s="60">
        <f t="shared" si="74"/>
        <v>0</v>
      </c>
      <c r="BE116" s="61">
        <f t="shared" si="74"/>
        <v>0</v>
      </c>
    </row>
    <row r="117" spans="1:57" ht="15" customHeight="1" thickTop="1">
      <c r="A117" s="95">
        <v>20</v>
      </c>
      <c r="B117" s="88" t="s">
        <v>14</v>
      </c>
      <c r="C117" s="16" t="s">
        <v>15</v>
      </c>
      <c r="D117" s="9">
        <f t="shared" si="60"/>
        <v>0</v>
      </c>
      <c r="E117" s="17">
        <f aca="true" t="shared" si="75" ref="E117:E122">IF(D117&gt;0,(D117/D$122),"")</f>
      </c>
      <c r="F117" s="18">
        <f t="shared" si="38"/>
        <v>0</v>
      </c>
      <c r="G117" s="73">
        <f aca="true" t="shared" si="76" ref="G117:G122">IF($D$3&gt;0,(F117/F$122),"")</f>
        <v>0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4"/>
    </row>
    <row r="118" spans="1:57" ht="15" customHeight="1">
      <c r="A118" s="96"/>
      <c r="B118" s="89"/>
      <c r="C118" s="19" t="s">
        <v>16</v>
      </c>
      <c r="D118" s="20">
        <f t="shared" si="60"/>
        <v>0</v>
      </c>
      <c r="E118" s="21">
        <f t="shared" si="75"/>
      </c>
      <c r="F118" s="22">
        <f t="shared" si="38"/>
        <v>0</v>
      </c>
      <c r="G118" s="74">
        <f t="shared" si="76"/>
        <v>0</v>
      </c>
      <c r="Q118" s="58" t="s">
        <v>103</v>
      </c>
      <c r="BE118" s="59"/>
    </row>
    <row r="119" spans="1:57" ht="15" customHeight="1">
      <c r="A119" s="96"/>
      <c r="B119" s="89"/>
      <c r="C119" s="19" t="s">
        <v>17</v>
      </c>
      <c r="D119" s="20">
        <f t="shared" si="60"/>
        <v>694</v>
      </c>
      <c r="E119" s="21">
        <f t="shared" si="75"/>
        <v>1</v>
      </c>
      <c r="F119" s="22">
        <f t="shared" si="38"/>
        <v>27.76</v>
      </c>
      <c r="G119" s="74">
        <f t="shared" si="76"/>
        <v>1</v>
      </c>
      <c r="I119" s="58">
        <v>212</v>
      </c>
      <c r="L119" s="58" t="s">
        <v>103</v>
      </c>
      <c r="N119" s="67">
        <v>5</v>
      </c>
      <c r="Q119" s="58">
        <v>23</v>
      </c>
      <c r="R119" s="58">
        <v>10</v>
      </c>
      <c r="S119" s="58">
        <v>47</v>
      </c>
      <c r="T119" s="58">
        <v>15</v>
      </c>
      <c r="U119" s="58" t="s">
        <v>103</v>
      </c>
      <c r="X119" s="58" t="s">
        <v>103</v>
      </c>
      <c r="AA119" s="58">
        <v>3</v>
      </c>
      <c r="AB119" s="58" t="s">
        <v>103</v>
      </c>
      <c r="AC119" s="58" t="s">
        <v>103</v>
      </c>
      <c r="AD119" s="58">
        <v>6</v>
      </c>
      <c r="AE119" s="58" t="s">
        <v>103</v>
      </c>
      <c r="AF119" s="58">
        <v>10</v>
      </c>
      <c r="AG119" s="58">
        <v>20</v>
      </c>
      <c r="AH119" s="58">
        <v>47</v>
      </c>
      <c r="AO119" s="58">
        <v>30</v>
      </c>
      <c r="AP119" s="58" t="s">
        <v>103</v>
      </c>
      <c r="AR119" s="58">
        <v>8</v>
      </c>
      <c r="AS119" s="58">
        <v>5</v>
      </c>
      <c r="AT119" s="58">
        <v>13</v>
      </c>
      <c r="AU119" s="58" t="s">
        <v>103</v>
      </c>
      <c r="AV119" s="58">
        <v>58</v>
      </c>
      <c r="AW119" s="58">
        <v>75</v>
      </c>
      <c r="AY119" s="58">
        <v>67</v>
      </c>
      <c r="AZ119" s="58">
        <v>40</v>
      </c>
      <c r="BA119" s="58" t="s">
        <v>103</v>
      </c>
      <c r="BE119" s="59"/>
    </row>
    <row r="120" spans="1:57" ht="15" customHeight="1">
      <c r="A120" s="96"/>
      <c r="B120" s="89"/>
      <c r="C120" s="19" t="s">
        <v>18</v>
      </c>
      <c r="D120" s="20">
        <f t="shared" si="60"/>
        <v>0</v>
      </c>
      <c r="E120" s="21">
        <f t="shared" si="75"/>
      </c>
      <c r="F120" s="22">
        <f t="shared" si="38"/>
        <v>0</v>
      </c>
      <c r="G120" s="74">
        <f t="shared" si="76"/>
        <v>0</v>
      </c>
      <c r="I120" s="58" t="s">
        <v>103</v>
      </c>
      <c r="K120" s="58" t="s">
        <v>103</v>
      </c>
      <c r="N120" s="58" t="s">
        <v>103</v>
      </c>
      <c r="O120" s="58" t="s">
        <v>103</v>
      </c>
      <c r="P120" s="58" t="s">
        <v>103</v>
      </c>
      <c r="V120" s="58" t="s">
        <v>103</v>
      </c>
      <c r="X120" s="58" t="s">
        <v>103</v>
      </c>
      <c r="AB120" s="58" t="s">
        <v>103</v>
      </c>
      <c r="AG120" s="58" t="s">
        <v>103</v>
      </c>
      <c r="AH120" s="58" t="s">
        <v>103</v>
      </c>
      <c r="AK120" s="58" t="s">
        <v>103</v>
      </c>
      <c r="AL120" s="58" t="s">
        <v>103</v>
      </c>
      <c r="AP120" s="58" t="s">
        <v>103</v>
      </c>
      <c r="AT120" s="58" t="s">
        <v>103</v>
      </c>
      <c r="AU120" s="58" t="s">
        <v>103</v>
      </c>
      <c r="AV120" s="58" t="s">
        <v>103</v>
      </c>
      <c r="AW120" s="58" t="s">
        <v>103</v>
      </c>
      <c r="AY120" s="58" t="s">
        <v>103</v>
      </c>
      <c r="AZ120" s="58" t="s">
        <v>103</v>
      </c>
      <c r="BA120" s="58" t="s">
        <v>103</v>
      </c>
      <c r="BE120" s="59"/>
    </row>
    <row r="121" spans="1:57" ht="15" customHeight="1" thickBot="1">
      <c r="A121" s="96"/>
      <c r="B121" s="89"/>
      <c r="C121" s="19" t="s">
        <v>19</v>
      </c>
      <c r="D121" s="24">
        <f t="shared" si="60"/>
        <v>0</v>
      </c>
      <c r="E121" s="25">
        <f t="shared" si="75"/>
      </c>
      <c r="F121" s="26">
        <f t="shared" si="38"/>
        <v>0</v>
      </c>
      <c r="G121" s="75">
        <f t="shared" si="76"/>
        <v>0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7"/>
    </row>
    <row r="122" spans="1:57" ht="15" customHeight="1" thickBot="1" thickTop="1">
      <c r="A122" s="97"/>
      <c r="B122" s="90"/>
      <c r="C122" s="30" t="s">
        <v>20</v>
      </c>
      <c r="D122" s="27">
        <f t="shared" si="60"/>
        <v>694</v>
      </c>
      <c r="E122" s="28">
        <f t="shared" si="75"/>
        <v>1</v>
      </c>
      <c r="F122" s="29">
        <f t="shared" si="38"/>
        <v>27.76</v>
      </c>
      <c r="G122" s="76">
        <f t="shared" si="76"/>
        <v>1</v>
      </c>
      <c r="H122" s="60">
        <f aca="true" t="shared" si="77" ref="H122:AN122">SUM(H117:H121)</f>
        <v>0</v>
      </c>
      <c r="I122" s="60">
        <f t="shared" si="77"/>
        <v>212</v>
      </c>
      <c r="J122" s="60"/>
      <c r="K122" s="60">
        <f t="shared" si="77"/>
        <v>0</v>
      </c>
      <c r="L122" s="60">
        <f t="shared" si="77"/>
        <v>0</v>
      </c>
      <c r="M122" s="60"/>
      <c r="N122" s="60">
        <f t="shared" si="77"/>
        <v>5</v>
      </c>
      <c r="O122" s="60">
        <f t="shared" si="77"/>
        <v>0</v>
      </c>
      <c r="P122" s="60">
        <f t="shared" si="77"/>
        <v>0</v>
      </c>
      <c r="Q122" s="60">
        <f t="shared" si="77"/>
        <v>23</v>
      </c>
      <c r="R122" s="60">
        <f t="shared" si="77"/>
        <v>10</v>
      </c>
      <c r="S122" s="60">
        <f t="shared" si="77"/>
        <v>47</v>
      </c>
      <c r="T122" s="60">
        <f t="shared" si="77"/>
        <v>15</v>
      </c>
      <c r="U122" s="60">
        <f t="shared" si="77"/>
        <v>0</v>
      </c>
      <c r="V122" s="60">
        <f t="shared" si="77"/>
        <v>0</v>
      </c>
      <c r="W122" s="60">
        <f t="shared" si="77"/>
        <v>0</v>
      </c>
      <c r="X122" s="60">
        <f t="shared" si="77"/>
        <v>0</v>
      </c>
      <c r="Y122" s="60">
        <f t="shared" si="77"/>
        <v>0</v>
      </c>
      <c r="Z122" s="60">
        <f t="shared" si="77"/>
        <v>0</v>
      </c>
      <c r="AA122" s="60">
        <f t="shared" si="77"/>
        <v>3</v>
      </c>
      <c r="AB122" s="60">
        <f t="shared" si="77"/>
        <v>0</v>
      </c>
      <c r="AC122" s="60">
        <f t="shared" si="77"/>
        <v>0</v>
      </c>
      <c r="AD122" s="60">
        <f t="shared" si="77"/>
        <v>6</v>
      </c>
      <c r="AE122" s="60">
        <f t="shared" si="77"/>
        <v>0</v>
      </c>
      <c r="AF122" s="60">
        <f t="shared" si="77"/>
        <v>10</v>
      </c>
      <c r="AG122" s="60">
        <f t="shared" si="77"/>
        <v>20</v>
      </c>
      <c r="AH122" s="60">
        <f t="shared" si="77"/>
        <v>47</v>
      </c>
      <c r="AI122" s="60">
        <f>SUM(AI117:AI121)</f>
        <v>0</v>
      </c>
      <c r="AJ122" s="60">
        <f>SUM(AJ117:AJ121)</f>
        <v>0</v>
      </c>
      <c r="AK122" s="60">
        <f t="shared" si="77"/>
        <v>0</v>
      </c>
      <c r="AL122" s="60">
        <f t="shared" si="77"/>
        <v>0</v>
      </c>
      <c r="AM122" s="60">
        <f t="shared" si="77"/>
        <v>0</v>
      </c>
      <c r="AN122" s="60">
        <f t="shared" si="77"/>
        <v>0</v>
      </c>
      <c r="AO122" s="60">
        <f>SUM(AO117:AO121)</f>
        <v>30</v>
      </c>
      <c r="AP122" s="60">
        <f aca="true" t="shared" si="78" ref="AP122:BE122">SUM(AP117:AP121)</f>
        <v>0</v>
      </c>
      <c r="AQ122" s="60">
        <f t="shared" si="78"/>
        <v>0</v>
      </c>
      <c r="AR122" s="60">
        <f>SUM(AR117:AR121)</f>
        <v>8</v>
      </c>
      <c r="AS122" s="60">
        <f t="shared" si="78"/>
        <v>5</v>
      </c>
      <c r="AT122" s="60">
        <f t="shared" si="78"/>
        <v>13</v>
      </c>
      <c r="AU122" s="60">
        <f t="shared" si="78"/>
        <v>0</v>
      </c>
      <c r="AV122" s="60">
        <f>SUM(AV117:AV121)</f>
        <v>58</v>
      </c>
      <c r="AW122" s="60">
        <f>SUM(AW117:AW121)</f>
        <v>75</v>
      </c>
      <c r="AX122" s="60">
        <f t="shared" si="78"/>
        <v>0</v>
      </c>
      <c r="AY122" s="60">
        <f>SUM(AY117:AY121)</f>
        <v>67</v>
      </c>
      <c r="AZ122" s="60">
        <f>SUM(AZ117:AZ121)</f>
        <v>40</v>
      </c>
      <c r="BA122" s="60">
        <f>SUM(BA117:BA121)</f>
        <v>0</v>
      </c>
      <c r="BB122" s="60">
        <f t="shared" si="78"/>
        <v>0</v>
      </c>
      <c r="BC122" s="60">
        <f t="shared" si="78"/>
        <v>0</v>
      </c>
      <c r="BD122" s="60">
        <f t="shared" si="78"/>
        <v>0</v>
      </c>
      <c r="BE122" s="61">
        <f t="shared" si="78"/>
        <v>0</v>
      </c>
    </row>
    <row r="123" spans="1:57" ht="15" customHeight="1" thickTop="1">
      <c r="A123" s="95">
        <v>21</v>
      </c>
      <c r="B123" s="88" t="s">
        <v>92</v>
      </c>
      <c r="C123" s="16" t="s">
        <v>15</v>
      </c>
      <c r="D123" s="9">
        <f t="shared" si="60"/>
        <v>0</v>
      </c>
      <c r="E123" s="17">
        <f aca="true" t="shared" si="79" ref="E123:E128">IF(D123&gt;0,(D123/D$128),"")</f>
      </c>
      <c r="F123" s="18">
        <f t="shared" si="38"/>
        <v>0</v>
      </c>
      <c r="G123" s="73">
        <f aca="true" t="shared" si="80" ref="G123:G140">IF($D$3&gt;0,(F123/F$128),"")</f>
        <v>0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4"/>
    </row>
    <row r="124" spans="1:57" ht="15" customHeight="1">
      <c r="A124" s="96"/>
      <c r="B124" s="89"/>
      <c r="C124" s="19" t="s">
        <v>16</v>
      </c>
      <c r="D124" s="20">
        <f t="shared" si="60"/>
        <v>0</v>
      </c>
      <c r="E124" s="21">
        <f t="shared" si="79"/>
      </c>
      <c r="F124" s="22">
        <f t="shared" si="38"/>
        <v>0</v>
      </c>
      <c r="G124" s="74">
        <f t="shared" si="80"/>
        <v>0</v>
      </c>
      <c r="BE124" s="59"/>
    </row>
    <row r="125" spans="1:57" ht="15" customHeight="1">
      <c r="A125" s="96"/>
      <c r="B125" s="89"/>
      <c r="C125" s="19" t="s">
        <v>17</v>
      </c>
      <c r="D125" s="20">
        <f t="shared" si="60"/>
        <v>351</v>
      </c>
      <c r="E125" s="21">
        <f t="shared" si="79"/>
        <v>0.918848167539267</v>
      </c>
      <c r="F125" s="22">
        <f t="shared" si="38"/>
        <v>14.04</v>
      </c>
      <c r="G125" s="74">
        <f t="shared" si="80"/>
        <v>0.918848167539267</v>
      </c>
      <c r="H125" s="58">
        <v>39</v>
      </c>
      <c r="L125" s="58">
        <v>6</v>
      </c>
      <c r="Q125" s="58" t="s">
        <v>103</v>
      </c>
      <c r="R125" s="58" t="s">
        <v>103</v>
      </c>
      <c r="S125" s="58">
        <v>47</v>
      </c>
      <c r="U125" s="58">
        <v>40</v>
      </c>
      <c r="AD125" s="58">
        <v>2</v>
      </c>
      <c r="AK125" s="58" t="s">
        <v>103</v>
      </c>
      <c r="AL125" s="58" t="s">
        <v>103</v>
      </c>
      <c r="AU125" s="58">
        <v>8</v>
      </c>
      <c r="AV125" s="58">
        <v>169</v>
      </c>
      <c r="AZ125" s="58">
        <v>40</v>
      </c>
      <c r="BE125" s="59"/>
    </row>
    <row r="126" spans="1:57" ht="15" customHeight="1">
      <c r="A126" s="96"/>
      <c r="B126" s="89"/>
      <c r="C126" s="19" t="s">
        <v>18</v>
      </c>
      <c r="D126" s="20">
        <f t="shared" si="60"/>
        <v>31</v>
      </c>
      <c r="E126" s="21">
        <f t="shared" si="79"/>
        <v>0.08115183246073299</v>
      </c>
      <c r="F126" s="22">
        <f t="shared" si="38"/>
        <v>1.24</v>
      </c>
      <c r="G126" s="74">
        <f t="shared" si="80"/>
        <v>0.08115183246073299</v>
      </c>
      <c r="K126" s="58">
        <v>31</v>
      </c>
      <c r="AZ126" s="58" t="s">
        <v>103</v>
      </c>
      <c r="BE126" s="59"/>
    </row>
    <row r="127" spans="1:57" ht="15" customHeight="1" thickBot="1">
      <c r="A127" s="96"/>
      <c r="B127" s="89"/>
      <c r="C127" s="19" t="s">
        <v>19</v>
      </c>
      <c r="D127" s="24">
        <f aca="true" t="shared" si="81" ref="D127:D158">SUM(H127:BE127)</f>
        <v>0</v>
      </c>
      <c r="E127" s="25">
        <f t="shared" si="79"/>
      </c>
      <c r="F127" s="26">
        <f aca="true" t="shared" si="82" ref="F127:F143">IF($D$3&gt;0,(D127/$D$3),"")</f>
        <v>0</v>
      </c>
      <c r="G127" s="75">
        <f t="shared" si="80"/>
        <v>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7"/>
    </row>
    <row r="128" spans="1:57" ht="15" customHeight="1" thickBot="1" thickTop="1">
      <c r="A128" s="96"/>
      <c r="B128" s="89"/>
      <c r="C128" s="23" t="s">
        <v>20</v>
      </c>
      <c r="D128" s="27">
        <f t="shared" si="81"/>
        <v>382</v>
      </c>
      <c r="E128" s="28">
        <f t="shared" si="79"/>
        <v>1</v>
      </c>
      <c r="F128" s="29">
        <f t="shared" si="82"/>
        <v>15.28</v>
      </c>
      <c r="G128" s="76">
        <f t="shared" si="80"/>
        <v>1</v>
      </c>
      <c r="H128" s="60">
        <f aca="true" t="shared" si="83" ref="H128:AO128">SUM(H123:H127)</f>
        <v>39</v>
      </c>
      <c r="I128" s="60">
        <f t="shared" si="83"/>
        <v>0</v>
      </c>
      <c r="J128" s="60"/>
      <c r="K128" s="60">
        <f t="shared" si="83"/>
        <v>31</v>
      </c>
      <c r="L128" s="60">
        <f t="shared" si="83"/>
        <v>6</v>
      </c>
      <c r="M128" s="60"/>
      <c r="N128" s="60">
        <f t="shared" si="83"/>
        <v>0</v>
      </c>
      <c r="O128" s="60">
        <f t="shared" si="83"/>
        <v>0</v>
      </c>
      <c r="P128" s="60">
        <f t="shared" si="83"/>
        <v>0</v>
      </c>
      <c r="Q128" s="60">
        <f t="shared" si="83"/>
        <v>0</v>
      </c>
      <c r="R128" s="60">
        <f t="shared" si="83"/>
        <v>0</v>
      </c>
      <c r="S128" s="60">
        <f t="shared" si="83"/>
        <v>47</v>
      </c>
      <c r="T128" s="60">
        <f t="shared" si="83"/>
        <v>0</v>
      </c>
      <c r="U128" s="60">
        <f t="shared" si="83"/>
        <v>40</v>
      </c>
      <c r="V128" s="60">
        <f t="shared" si="83"/>
        <v>0</v>
      </c>
      <c r="W128" s="60">
        <f t="shared" si="83"/>
        <v>0</v>
      </c>
      <c r="X128" s="60">
        <f t="shared" si="83"/>
        <v>0</v>
      </c>
      <c r="Y128" s="60">
        <f t="shared" si="83"/>
        <v>0</v>
      </c>
      <c r="Z128" s="60">
        <f t="shared" si="83"/>
        <v>0</v>
      </c>
      <c r="AA128" s="60">
        <f t="shared" si="83"/>
        <v>0</v>
      </c>
      <c r="AB128" s="60">
        <f t="shared" si="83"/>
        <v>0</v>
      </c>
      <c r="AC128" s="60">
        <f t="shared" si="83"/>
        <v>0</v>
      </c>
      <c r="AD128" s="60">
        <f t="shared" si="83"/>
        <v>2</v>
      </c>
      <c r="AE128" s="60">
        <f t="shared" si="83"/>
        <v>0</v>
      </c>
      <c r="AF128" s="60">
        <f t="shared" si="83"/>
        <v>0</v>
      </c>
      <c r="AG128" s="60">
        <f t="shared" si="83"/>
        <v>0</v>
      </c>
      <c r="AH128" s="60">
        <f t="shared" si="83"/>
        <v>0</v>
      </c>
      <c r="AI128" s="60">
        <f>SUM(AI123:AI127)</f>
        <v>0</v>
      </c>
      <c r="AJ128" s="60">
        <f>SUM(AJ123:AJ127)</f>
        <v>0</v>
      </c>
      <c r="AK128" s="60">
        <f t="shared" si="83"/>
        <v>0</v>
      </c>
      <c r="AL128" s="60">
        <f t="shared" si="83"/>
        <v>0</v>
      </c>
      <c r="AM128" s="60">
        <f t="shared" si="83"/>
        <v>0</v>
      </c>
      <c r="AN128" s="60">
        <f t="shared" si="83"/>
        <v>0</v>
      </c>
      <c r="AO128" s="60">
        <f t="shared" si="83"/>
        <v>0</v>
      </c>
      <c r="AP128" s="60">
        <f aca="true" t="shared" si="84" ref="AP128:BE128">SUM(AP123:AP127)</f>
        <v>0</v>
      </c>
      <c r="AQ128" s="60">
        <f t="shared" si="84"/>
        <v>0</v>
      </c>
      <c r="AR128" s="60">
        <f t="shared" si="84"/>
        <v>0</v>
      </c>
      <c r="AS128" s="60">
        <f t="shared" si="84"/>
        <v>0</v>
      </c>
      <c r="AT128" s="60">
        <f t="shared" si="84"/>
        <v>0</v>
      </c>
      <c r="AU128" s="60">
        <f t="shared" si="84"/>
        <v>8</v>
      </c>
      <c r="AV128" s="60">
        <f t="shared" si="84"/>
        <v>169</v>
      </c>
      <c r="AW128" s="60">
        <f t="shared" si="84"/>
        <v>0</v>
      </c>
      <c r="AX128" s="60">
        <f t="shared" si="84"/>
        <v>0</v>
      </c>
      <c r="AY128" s="60">
        <f t="shared" si="84"/>
        <v>0</v>
      </c>
      <c r="AZ128" s="60">
        <f t="shared" si="84"/>
        <v>40</v>
      </c>
      <c r="BA128" s="60">
        <f t="shared" si="84"/>
        <v>0</v>
      </c>
      <c r="BB128" s="60">
        <f t="shared" si="84"/>
        <v>0</v>
      </c>
      <c r="BC128" s="60">
        <f t="shared" si="84"/>
        <v>0</v>
      </c>
      <c r="BD128" s="60">
        <f t="shared" si="84"/>
        <v>0</v>
      </c>
      <c r="BE128" s="61">
        <f t="shared" si="84"/>
        <v>0</v>
      </c>
    </row>
    <row r="129" spans="1:57" ht="15" customHeight="1" thickTop="1">
      <c r="A129" s="95">
        <v>22</v>
      </c>
      <c r="B129" s="88" t="s">
        <v>91</v>
      </c>
      <c r="C129" s="16" t="s">
        <v>15</v>
      </c>
      <c r="D129" s="9">
        <f t="shared" si="81"/>
        <v>12</v>
      </c>
      <c r="E129" s="17">
        <f aca="true" t="shared" si="85" ref="E129:E134">IF(D129&gt;0,(D129/D$134),"")</f>
        <v>0.00014509050019949945</v>
      </c>
      <c r="F129" s="18">
        <f t="shared" si="82"/>
        <v>0.48</v>
      </c>
      <c r="G129" s="73">
        <f t="shared" si="80"/>
        <v>0.031413612565445025</v>
      </c>
      <c r="H129" s="53"/>
      <c r="I129" s="53">
        <v>2</v>
      </c>
      <c r="J129" s="53"/>
      <c r="K129" s="84">
        <v>8</v>
      </c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 t="s">
        <v>103</v>
      </c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>
        <v>2</v>
      </c>
      <c r="BA129" s="53"/>
      <c r="BB129" s="53"/>
      <c r="BC129" s="53"/>
      <c r="BD129" s="53"/>
      <c r="BE129" s="54"/>
    </row>
    <row r="130" spans="1:57" ht="15" customHeight="1">
      <c r="A130" s="96"/>
      <c r="B130" s="89"/>
      <c r="C130" s="19" t="s">
        <v>16</v>
      </c>
      <c r="D130" s="20">
        <f t="shared" si="81"/>
        <v>0</v>
      </c>
      <c r="E130" s="21">
        <f t="shared" si="85"/>
      </c>
      <c r="F130" s="22">
        <f t="shared" si="82"/>
        <v>0</v>
      </c>
      <c r="G130" s="74">
        <f t="shared" si="80"/>
        <v>0</v>
      </c>
      <c r="BE130" s="59"/>
    </row>
    <row r="131" spans="1:57" ht="15" customHeight="1">
      <c r="A131" s="96"/>
      <c r="B131" s="89"/>
      <c r="C131" s="19" t="s">
        <v>17</v>
      </c>
      <c r="D131" s="20">
        <f t="shared" si="81"/>
        <v>82645</v>
      </c>
      <c r="E131" s="21">
        <f t="shared" si="85"/>
        <v>0.9992503657489693</v>
      </c>
      <c r="F131" s="22">
        <f t="shared" si="82"/>
        <v>3305.8</v>
      </c>
      <c r="G131" s="74">
        <f t="shared" si="80"/>
        <v>216.34816753926702</v>
      </c>
      <c r="I131" s="58">
        <v>4000</v>
      </c>
      <c r="K131" s="83">
        <v>3750</v>
      </c>
      <c r="L131" s="58">
        <v>260</v>
      </c>
      <c r="N131" s="58">
        <v>2000</v>
      </c>
      <c r="O131" s="58">
        <v>400</v>
      </c>
      <c r="Q131" s="58">
        <v>5500</v>
      </c>
      <c r="R131" s="58">
        <v>520</v>
      </c>
      <c r="S131" s="58" t="s">
        <v>103</v>
      </c>
      <c r="X131" s="58">
        <v>951</v>
      </c>
      <c r="AA131" s="58">
        <v>400</v>
      </c>
      <c r="AD131" s="58">
        <v>2000</v>
      </c>
      <c r="AE131" s="58">
        <v>90</v>
      </c>
      <c r="AF131" s="58">
        <v>502</v>
      </c>
      <c r="AG131" s="58">
        <v>2840</v>
      </c>
      <c r="AH131" s="58">
        <v>320</v>
      </c>
      <c r="AK131" s="58">
        <v>84</v>
      </c>
      <c r="AL131" s="58">
        <v>9000</v>
      </c>
      <c r="AN131" s="58">
        <v>120</v>
      </c>
      <c r="AO131" s="58">
        <v>3000</v>
      </c>
      <c r="AP131" s="58">
        <v>10000</v>
      </c>
      <c r="AR131" s="58">
        <v>563</v>
      </c>
      <c r="AS131" s="58">
        <v>1320</v>
      </c>
      <c r="AT131" s="58">
        <v>2327</v>
      </c>
      <c r="AU131" s="58">
        <v>3000</v>
      </c>
      <c r="AX131" s="58">
        <v>10000</v>
      </c>
      <c r="AY131" s="58">
        <v>1700</v>
      </c>
      <c r="AZ131" s="58">
        <v>17998</v>
      </c>
      <c r="BE131" s="59"/>
    </row>
    <row r="132" spans="1:57" ht="15" customHeight="1">
      <c r="A132" s="96"/>
      <c r="B132" s="89"/>
      <c r="C132" s="19" t="s">
        <v>18</v>
      </c>
      <c r="D132" s="20">
        <f t="shared" si="81"/>
        <v>0</v>
      </c>
      <c r="E132" s="21">
        <f t="shared" si="85"/>
      </c>
      <c r="F132" s="22">
        <f t="shared" si="82"/>
        <v>0</v>
      </c>
      <c r="G132" s="74">
        <f t="shared" si="80"/>
        <v>0</v>
      </c>
      <c r="AO132" s="58" t="s">
        <v>103</v>
      </c>
      <c r="BE132" s="59"/>
    </row>
    <row r="133" spans="1:57" ht="15" customHeight="1" thickBot="1">
      <c r="A133" s="96"/>
      <c r="B133" s="89"/>
      <c r="C133" s="19" t="s">
        <v>19</v>
      </c>
      <c r="D133" s="24">
        <f t="shared" si="81"/>
        <v>50</v>
      </c>
      <c r="E133" s="25">
        <f t="shared" si="85"/>
        <v>0.0006045437508312477</v>
      </c>
      <c r="F133" s="26">
        <f aca="true" t="shared" si="86" ref="F133:F138">IF($D$3&gt;0,(D133/$D$3),"")</f>
        <v>2</v>
      </c>
      <c r="G133" s="75">
        <f t="shared" si="80"/>
        <v>0.13089005235602094</v>
      </c>
      <c r="H133" s="56"/>
      <c r="I133" s="56"/>
      <c r="J133" s="56"/>
      <c r="K133" s="85">
        <v>10</v>
      </c>
      <c r="L133" s="56"/>
      <c r="M133" s="56"/>
      <c r="N133" s="56"/>
      <c r="O133" s="56">
        <v>40</v>
      </c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 t="s">
        <v>103</v>
      </c>
      <c r="BA133" s="56"/>
      <c r="BB133" s="56"/>
      <c r="BC133" s="56"/>
      <c r="BD133" s="56"/>
      <c r="BE133" s="57"/>
    </row>
    <row r="134" spans="1:57" ht="15" customHeight="1" thickBot="1" thickTop="1">
      <c r="A134" s="96"/>
      <c r="B134" s="89"/>
      <c r="C134" s="23" t="s">
        <v>20</v>
      </c>
      <c r="D134" s="27">
        <f t="shared" si="81"/>
        <v>82707</v>
      </c>
      <c r="E134" s="28">
        <f t="shared" si="85"/>
        <v>1</v>
      </c>
      <c r="F134" s="29">
        <f t="shared" si="86"/>
        <v>3308.28</v>
      </c>
      <c r="G134" s="76">
        <f t="shared" si="80"/>
        <v>216.5104712041885</v>
      </c>
      <c r="H134" s="60">
        <f aca="true" t="shared" si="87" ref="H134:AO134">SUM(H129:H133)</f>
        <v>0</v>
      </c>
      <c r="I134" s="60">
        <f t="shared" si="87"/>
        <v>4002</v>
      </c>
      <c r="J134" s="60"/>
      <c r="K134" s="60">
        <f t="shared" si="87"/>
        <v>3768</v>
      </c>
      <c r="L134" s="60">
        <f t="shared" si="87"/>
        <v>260</v>
      </c>
      <c r="M134" s="60"/>
      <c r="N134" s="60">
        <f t="shared" si="87"/>
        <v>2000</v>
      </c>
      <c r="O134" s="60">
        <f t="shared" si="87"/>
        <v>440</v>
      </c>
      <c r="P134" s="60">
        <f t="shared" si="87"/>
        <v>0</v>
      </c>
      <c r="Q134" s="60">
        <f t="shared" si="87"/>
        <v>5500</v>
      </c>
      <c r="R134" s="60">
        <f t="shared" si="87"/>
        <v>520</v>
      </c>
      <c r="S134" s="60">
        <f t="shared" si="87"/>
        <v>0</v>
      </c>
      <c r="T134" s="60">
        <f t="shared" si="87"/>
        <v>0</v>
      </c>
      <c r="U134" s="60">
        <f t="shared" si="87"/>
        <v>0</v>
      </c>
      <c r="V134" s="60">
        <f t="shared" si="87"/>
        <v>0</v>
      </c>
      <c r="W134" s="60">
        <f t="shared" si="87"/>
        <v>0</v>
      </c>
      <c r="X134" s="60">
        <f t="shared" si="87"/>
        <v>951</v>
      </c>
      <c r="Y134" s="60">
        <f t="shared" si="87"/>
        <v>0</v>
      </c>
      <c r="Z134" s="60">
        <f t="shared" si="87"/>
        <v>0</v>
      </c>
      <c r="AA134" s="60">
        <f t="shared" si="87"/>
        <v>400</v>
      </c>
      <c r="AB134" s="60">
        <f t="shared" si="87"/>
        <v>0</v>
      </c>
      <c r="AC134" s="60">
        <f t="shared" si="87"/>
        <v>0</v>
      </c>
      <c r="AD134" s="60">
        <f t="shared" si="87"/>
        <v>2000</v>
      </c>
      <c r="AE134" s="60">
        <f t="shared" si="87"/>
        <v>90</v>
      </c>
      <c r="AF134" s="60">
        <f t="shared" si="87"/>
        <v>502</v>
      </c>
      <c r="AG134" s="60">
        <f t="shared" si="87"/>
        <v>2840</v>
      </c>
      <c r="AH134" s="60">
        <f>SUM(AH129:AH133)</f>
        <v>320</v>
      </c>
      <c r="AI134" s="60">
        <f>SUM(AI129:AI133)</f>
        <v>0</v>
      </c>
      <c r="AJ134" s="60">
        <f>SUM(AJ129:AJ133)</f>
        <v>0</v>
      </c>
      <c r="AK134" s="60">
        <f t="shared" si="87"/>
        <v>84</v>
      </c>
      <c r="AL134" s="60">
        <f t="shared" si="87"/>
        <v>9000</v>
      </c>
      <c r="AM134" s="60">
        <f t="shared" si="87"/>
        <v>0</v>
      </c>
      <c r="AN134" s="60">
        <f t="shared" si="87"/>
        <v>120</v>
      </c>
      <c r="AO134" s="60">
        <f t="shared" si="87"/>
        <v>3000</v>
      </c>
      <c r="AP134" s="60">
        <f aca="true" t="shared" si="88" ref="AP134:BE134">SUM(AP129:AP133)</f>
        <v>10000</v>
      </c>
      <c r="AQ134" s="60">
        <f t="shared" si="88"/>
        <v>0</v>
      </c>
      <c r="AR134" s="60">
        <f t="shared" si="88"/>
        <v>563</v>
      </c>
      <c r="AS134" s="60">
        <f t="shared" si="88"/>
        <v>1320</v>
      </c>
      <c r="AT134" s="60">
        <f t="shared" si="88"/>
        <v>2327</v>
      </c>
      <c r="AU134" s="60">
        <f t="shared" si="88"/>
        <v>3000</v>
      </c>
      <c r="AV134" s="60">
        <f t="shared" si="88"/>
        <v>0</v>
      </c>
      <c r="AW134" s="60">
        <f t="shared" si="88"/>
        <v>0</v>
      </c>
      <c r="AX134" s="60">
        <f t="shared" si="88"/>
        <v>10000</v>
      </c>
      <c r="AY134" s="60">
        <f t="shared" si="88"/>
        <v>1700</v>
      </c>
      <c r="AZ134" s="60">
        <f t="shared" si="88"/>
        <v>18000</v>
      </c>
      <c r="BA134" s="60">
        <f t="shared" si="88"/>
        <v>0</v>
      </c>
      <c r="BB134" s="60">
        <f t="shared" si="88"/>
        <v>0</v>
      </c>
      <c r="BC134" s="60">
        <f t="shared" si="88"/>
        <v>0</v>
      </c>
      <c r="BD134" s="60">
        <f t="shared" si="88"/>
        <v>0</v>
      </c>
      <c r="BE134" s="61">
        <f t="shared" si="88"/>
        <v>0</v>
      </c>
    </row>
    <row r="135" spans="1:57" ht="15" customHeight="1" thickTop="1">
      <c r="A135" s="95">
        <v>23</v>
      </c>
      <c r="B135" s="88" t="s">
        <v>94</v>
      </c>
      <c r="C135" s="16" t="s">
        <v>15</v>
      </c>
      <c r="D135" s="9">
        <f t="shared" si="81"/>
        <v>314</v>
      </c>
      <c r="E135" s="17">
        <f aca="true" t="shared" si="89" ref="E135:E140">IF(D135&gt;0,(D135/D$140),"")</f>
        <v>0.0029648374060505345</v>
      </c>
      <c r="F135" s="18">
        <f t="shared" si="86"/>
        <v>12.56</v>
      </c>
      <c r="G135" s="73">
        <f t="shared" si="80"/>
        <v>0.8219895287958116</v>
      </c>
      <c r="H135" s="53"/>
      <c r="I135" s="53">
        <v>32</v>
      </c>
      <c r="J135" s="53"/>
      <c r="K135" s="84">
        <v>200</v>
      </c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 t="s">
        <v>103</v>
      </c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>
        <v>82</v>
      </c>
      <c r="BA135" s="53"/>
      <c r="BB135" s="53"/>
      <c r="BC135" s="53"/>
      <c r="BD135" s="53"/>
      <c r="BE135" s="54"/>
    </row>
    <row r="136" spans="1:57" ht="15" customHeight="1">
      <c r="A136" s="96"/>
      <c r="B136" s="89"/>
      <c r="C136" s="19" t="s">
        <v>16</v>
      </c>
      <c r="D136" s="20">
        <f t="shared" si="81"/>
        <v>0</v>
      </c>
      <c r="E136" s="21">
        <f t="shared" si="89"/>
      </c>
      <c r="F136" s="22">
        <f t="shared" si="86"/>
        <v>0</v>
      </c>
      <c r="G136" s="74">
        <f t="shared" si="80"/>
        <v>0</v>
      </c>
      <c r="BE136" s="59"/>
    </row>
    <row r="137" spans="1:57" ht="15" customHeight="1">
      <c r="A137" s="96"/>
      <c r="B137" s="89"/>
      <c r="C137" s="19" t="s">
        <v>17</v>
      </c>
      <c r="D137" s="20">
        <f t="shared" si="81"/>
        <v>105534</v>
      </c>
      <c r="E137" s="21">
        <f t="shared" si="89"/>
        <v>0.9964686331533029</v>
      </c>
      <c r="F137" s="22">
        <f t="shared" si="86"/>
        <v>4221.36</v>
      </c>
      <c r="G137" s="74">
        <f t="shared" si="80"/>
        <v>276.26701570680626</v>
      </c>
      <c r="H137" s="58">
        <v>9941</v>
      </c>
      <c r="I137" s="58">
        <v>6000</v>
      </c>
      <c r="K137" s="83">
        <v>3750</v>
      </c>
      <c r="L137" s="58">
        <v>520</v>
      </c>
      <c r="N137" s="58">
        <v>2000</v>
      </c>
      <c r="O137" s="58">
        <v>6000</v>
      </c>
      <c r="P137" s="58">
        <v>600</v>
      </c>
      <c r="Q137" s="58">
        <v>5500</v>
      </c>
      <c r="R137" s="58">
        <v>597</v>
      </c>
      <c r="S137" s="58" t="s">
        <v>103</v>
      </c>
      <c r="V137" s="58" t="s">
        <v>103</v>
      </c>
      <c r="X137" s="58">
        <v>1100</v>
      </c>
      <c r="AA137" s="58">
        <v>375</v>
      </c>
      <c r="AB137" s="58" t="s">
        <v>103</v>
      </c>
      <c r="AD137" s="58">
        <v>2000</v>
      </c>
      <c r="AE137" s="58">
        <v>120</v>
      </c>
      <c r="AF137" s="58">
        <v>567</v>
      </c>
      <c r="AG137" s="58">
        <v>3000</v>
      </c>
      <c r="AH137" s="58">
        <v>380</v>
      </c>
      <c r="AK137" s="58">
        <v>103</v>
      </c>
      <c r="AL137" s="58" t="s">
        <v>103</v>
      </c>
      <c r="AN137" s="58">
        <v>120</v>
      </c>
      <c r="AO137" s="58">
        <v>3000</v>
      </c>
      <c r="AP137" s="58">
        <v>10000</v>
      </c>
      <c r="AR137" s="58">
        <v>637</v>
      </c>
      <c r="AS137" s="58">
        <v>1310</v>
      </c>
      <c r="AT137" s="58">
        <v>2812</v>
      </c>
      <c r="AU137" s="58">
        <v>15000</v>
      </c>
      <c r="AX137" s="58">
        <v>10000</v>
      </c>
      <c r="AY137" s="58">
        <v>1700</v>
      </c>
      <c r="AZ137" s="58">
        <v>18402</v>
      </c>
      <c r="BE137" s="59"/>
    </row>
    <row r="138" spans="1:57" ht="15" customHeight="1">
      <c r="A138" s="96"/>
      <c r="B138" s="89"/>
      <c r="C138" s="19" t="s">
        <v>18</v>
      </c>
      <c r="D138" s="20">
        <f t="shared" si="81"/>
        <v>0</v>
      </c>
      <c r="E138" s="21">
        <f t="shared" si="89"/>
      </c>
      <c r="F138" s="22">
        <f t="shared" si="86"/>
        <v>0</v>
      </c>
      <c r="G138" s="74">
        <f t="shared" si="80"/>
        <v>0</v>
      </c>
      <c r="AE138" s="58" t="s">
        <v>103</v>
      </c>
      <c r="AO138" s="58" t="s">
        <v>103</v>
      </c>
      <c r="BE138" s="59"/>
    </row>
    <row r="139" spans="1:57" ht="15" customHeight="1" thickBot="1">
      <c r="A139" s="96"/>
      <c r="B139" s="89"/>
      <c r="C139" s="19" t="s">
        <v>19</v>
      </c>
      <c r="D139" s="24">
        <f t="shared" si="81"/>
        <v>60</v>
      </c>
      <c r="E139" s="25">
        <f t="shared" si="89"/>
        <v>0.0005665294406465989</v>
      </c>
      <c r="F139" s="26">
        <f>IF($D$3&gt;0,(D139/$D$3),"")</f>
        <v>2.4</v>
      </c>
      <c r="G139" s="75">
        <f t="shared" si="80"/>
        <v>0.15706806282722513</v>
      </c>
      <c r="H139" s="56"/>
      <c r="I139" s="56"/>
      <c r="J139" s="56"/>
      <c r="K139" s="85">
        <v>10</v>
      </c>
      <c r="L139" s="56"/>
      <c r="M139" s="56"/>
      <c r="N139" s="56"/>
      <c r="O139" s="56">
        <v>50</v>
      </c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 t="s">
        <v>103</v>
      </c>
      <c r="BA139" s="56"/>
      <c r="BB139" s="56"/>
      <c r="BC139" s="56"/>
      <c r="BD139" s="56"/>
      <c r="BE139" s="57"/>
    </row>
    <row r="140" spans="1:57" ht="15" customHeight="1" thickBot="1" thickTop="1">
      <c r="A140" s="96"/>
      <c r="B140" s="89"/>
      <c r="C140" s="23" t="s">
        <v>20</v>
      </c>
      <c r="D140" s="27">
        <f t="shared" si="81"/>
        <v>105908</v>
      </c>
      <c r="E140" s="28">
        <f t="shared" si="89"/>
        <v>1</v>
      </c>
      <c r="F140" s="29">
        <f>IF($D$3&gt;0,(D140/$D$3),"")</f>
        <v>4236.32</v>
      </c>
      <c r="G140" s="76">
        <f t="shared" si="80"/>
        <v>277.24607329842934</v>
      </c>
      <c r="H140" s="60">
        <f aca="true" t="shared" si="90" ref="H140:AO140">SUM(H135:H139)</f>
        <v>9941</v>
      </c>
      <c r="I140" s="60">
        <f t="shared" si="90"/>
        <v>6032</v>
      </c>
      <c r="J140" s="60"/>
      <c r="K140" s="60">
        <f t="shared" si="90"/>
        <v>3960</v>
      </c>
      <c r="L140" s="60">
        <f t="shared" si="90"/>
        <v>520</v>
      </c>
      <c r="M140" s="60"/>
      <c r="N140" s="60">
        <f t="shared" si="90"/>
        <v>2000</v>
      </c>
      <c r="O140" s="60">
        <f t="shared" si="90"/>
        <v>6050</v>
      </c>
      <c r="P140" s="60">
        <f t="shared" si="90"/>
        <v>600</v>
      </c>
      <c r="Q140" s="60">
        <f t="shared" si="90"/>
        <v>5500</v>
      </c>
      <c r="R140" s="60">
        <f t="shared" si="90"/>
        <v>597</v>
      </c>
      <c r="S140" s="60">
        <f t="shared" si="90"/>
        <v>0</v>
      </c>
      <c r="T140" s="60">
        <f t="shared" si="90"/>
        <v>0</v>
      </c>
      <c r="U140" s="60">
        <f t="shared" si="90"/>
        <v>0</v>
      </c>
      <c r="V140" s="60">
        <f t="shared" si="90"/>
        <v>0</v>
      </c>
      <c r="W140" s="60">
        <f t="shared" si="90"/>
        <v>0</v>
      </c>
      <c r="X140" s="60">
        <f t="shared" si="90"/>
        <v>1100</v>
      </c>
      <c r="Y140" s="60">
        <f t="shared" si="90"/>
        <v>0</v>
      </c>
      <c r="Z140" s="60">
        <f t="shared" si="90"/>
        <v>0</v>
      </c>
      <c r="AA140" s="60">
        <f t="shared" si="90"/>
        <v>375</v>
      </c>
      <c r="AB140" s="60">
        <f t="shared" si="90"/>
        <v>0</v>
      </c>
      <c r="AC140" s="60">
        <f t="shared" si="90"/>
        <v>0</v>
      </c>
      <c r="AD140" s="60">
        <f t="shared" si="90"/>
        <v>2000</v>
      </c>
      <c r="AE140" s="60">
        <f t="shared" si="90"/>
        <v>120</v>
      </c>
      <c r="AF140" s="60">
        <f t="shared" si="90"/>
        <v>567</v>
      </c>
      <c r="AG140" s="60">
        <f t="shared" si="90"/>
        <v>3000</v>
      </c>
      <c r="AH140" s="60">
        <f t="shared" si="90"/>
        <v>380</v>
      </c>
      <c r="AI140" s="60">
        <f>SUM(AI135:AI139)</f>
        <v>0</v>
      </c>
      <c r="AJ140" s="60">
        <f>SUM(AJ135:AJ139)</f>
        <v>0</v>
      </c>
      <c r="AK140" s="60">
        <f t="shared" si="90"/>
        <v>103</v>
      </c>
      <c r="AL140" s="60">
        <f t="shared" si="90"/>
        <v>0</v>
      </c>
      <c r="AM140" s="60">
        <f t="shared" si="90"/>
        <v>0</v>
      </c>
      <c r="AN140" s="60">
        <f t="shared" si="90"/>
        <v>120</v>
      </c>
      <c r="AO140" s="60">
        <f t="shared" si="90"/>
        <v>3000</v>
      </c>
      <c r="AP140" s="60">
        <f aca="true" t="shared" si="91" ref="AP140:BE140">SUM(AP135:AP139)</f>
        <v>10000</v>
      </c>
      <c r="AQ140" s="60">
        <f t="shared" si="91"/>
        <v>0</v>
      </c>
      <c r="AR140" s="60">
        <f t="shared" si="91"/>
        <v>637</v>
      </c>
      <c r="AS140" s="60">
        <f t="shared" si="91"/>
        <v>1310</v>
      </c>
      <c r="AT140" s="60">
        <f t="shared" si="91"/>
        <v>2812</v>
      </c>
      <c r="AU140" s="60">
        <f t="shared" si="91"/>
        <v>15000</v>
      </c>
      <c r="AV140" s="60">
        <f t="shared" si="91"/>
        <v>0</v>
      </c>
      <c r="AW140" s="60">
        <f t="shared" si="91"/>
        <v>0</v>
      </c>
      <c r="AX140" s="60">
        <f t="shared" si="91"/>
        <v>10000</v>
      </c>
      <c r="AY140" s="60">
        <f t="shared" si="91"/>
        <v>1700</v>
      </c>
      <c r="AZ140" s="60">
        <f t="shared" si="91"/>
        <v>18484</v>
      </c>
      <c r="BA140" s="60">
        <f t="shared" si="91"/>
        <v>0</v>
      </c>
      <c r="BB140" s="60">
        <f t="shared" si="91"/>
        <v>0</v>
      </c>
      <c r="BC140" s="60">
        <f t="shared" si="91"/>
        <v>0</v>
      </c>
      <c r="BD140" s="60">
        <f t="shared" si="91"/>
        <v>0</v>
      </c>
      <c r="BE140" s="61">
        <f t="shared" si="91"/>
        <v>0</v>
      </c>
    </row>
    <row r="141" spans="1:57" ht="15" customHeight="1" thickTop="1">
      <c r="A141" s="111">
        <v>24</v>
      </c>
      <c r="B141" s="114" t="s">
        <v>21</v>
      </c>
      <c r="C141" s="34" t="s">
        <v>22</v>
      </c>
      <c r="D141" s="18">
        <f t="shared" si="81"/>
        <v>24</v>
      </c>
      <c r="E141" s="35">
        <f>D141/SUM(D141:D143)</f>
        <v>0.7272727272727273</v>
      </c>
      <c r="F141" s="18">
        <f t="shared" si="82"/>
        <v>0.96</v>
      </c>
      <c r="G141" s="73"/>
      <c r="H141" s="53">
        <v>1</v>
      </c>
      <c r="I141" s="53">
        <v>1</v>
      </c>
      <c r="J141" s="53"/>
      <c r="K141" s="53">
        <v>1</v>
      </c>
      <c r="L141" s="53">
        <v>1</v>
      </c>
      <c r="M141" s="53"/>
      <c r="N141" s="53" t="s">
        <v>103</v>
      </c>
      <c r="O141" s="53">
        <v>1</v>
      </c>
      <c r="P141" s="53">
        <v>1</v>
      </c>
      <c r="Q141" s="53">
        <v>1</v>
      </c>
      <c r="R141" s="53">
        <v>1</v>
      </c>
      <c r="S141" s="53">
        <v>1</v>
      </c>
      <c r="T141" s="53">
        <v>1</v>
      </c>
      <c r="U141" s="53">
        <v>1</v>
      </c>
      <c r="V141" s="53" t="s">
        <v>103</v>
      </c>
      <c r="W141" s="53"/>
      <c r="X141" s="53"/>
      <c r="Y141" s="53"/>
      <c r="Z141" s="53"/>
      <c r="AA141" s="53"/>
      <c r="AB141" s="53">
        <v>1</v>
      </c>
      <c r="AC141" s="53">
        <v>1</v>
      </c>
      <c r="AD141" s="53">
        <v>1</v>
      </c>
      <c r="AE141" s="53">
        <v>1</v>
      </c>
      <c r="AF141" s="53">
        <v>1</v>
      </c>
      <c r="AG141" s="53">
        <v>1</v>
      </c>
      <c r="AH141" s="53"/>
      <c r="AI141" s="53"/>
      <c r="AJ141" s="53"/>
      <c r="AK141" s="53" t="s">
        <v>103</v>
      </c>
      <c r="AL141" s="53">
        <v>1</v>
      </c>
      <c r="AM141" s="53"/>
      <c r="AN141" s="53"/>
      <c r="AO141" s="53"/>
      <c r="AP141" s="53">
        <v>1</v>
      </c>
      <c r="AQ141" s="53"/>
      <c r="AR141" s="53"/>
      <c r="AS141" s="53">
        <v>1</v>
      </c>
      <c r="AT141" s="53" t="s">
        <v>103</v>
      </c>
      <c r="AU141" s="53"/>
      <c r="AV141" s="53">
        <v>1</v>
      </c>
      <c r="AW141" s="53">
        <v>1</v>
      </c>
      <c r="AX141" s="53" t="s">
        <v>103</v>
      </c>
      <c r="AY141" s="53">
        <v>1</v>
      </c>
      <c r="AZ141" s="53">
        <v>1</v>
      </c>
      <c r="BA141" s="53" t="s">
        <v>103</v>
      </c>
      <c r="BB141" s="53"/>
      <c r="BC141" s="53"/>
      <c r="BD141" s="53"/>
      <c r="BE141" s="54"/>
    </row>
    <row r="142" spans="1:57" ht="15" customHeight="1">
      <c r="A142" s="112"/>
      <c r="B142" s="115"/>
      <c r="C142" s="37" t="s">
        <v>23</v>
      </c>
      <c r="D142" s="22">
        <f t="shared" si="81"/>
        <v>6</v>
      </c>
      <c r="E142" s="38">
        <f>D142/SUM(D141:D143)</f>
        <v>0.18181818181818182</v>
      </c>
      <c r="F142" s="22">
        <f t="shared" si="82"/>
        <v>0.24</v>
      </c>
      <c r="G142" s="74"/>
      <c r="N142" s="58">
        <v>1</v>
      </c>
      <c r="S142" s="58" t="s">
        <v>103</v>
      </c>
      <c r="AC142" s="58" t="s">
        <v>103</v>
      </c>
      <c r="AE142" s="58" t="s">
        <v>103</v>
      </c>
      <c r="AH142" s="58">
        <v>1</v>
      </c>
      <c r="AK142" s="58">
        <v>1</v>
      </c>
      <c r="AL142" s="58" t="s">
        <v>103</v>
      </c>
      <c r="AO142" s="58">
        <v>1</v>
      </c>
      <c r="AR142" s="58">
        <v>1</v>
      </c>
      <c r="AS142" s="58" t="s">
        <v>103</v>
      </c>
      <c r="AY142" s="58" t="s">
        <v>103</v>
      </c>
      <c r="BA142" s="58">
        <v>1</v>
      </c>
      <c r="BE142" s="59"/>
    </row>
    <row r="143" spans="1:57" ht="15" customHeight="1" thickBot="1">
      <c r="A143" s="113"/>
      <c r="B143" s="116"/>
      <c r="C143" s="39" t="s">
        <v>24</v>
      </c>
      <c r="D143" s="26">
        <f t="shared" si="81"/>
        <v>3</v>
      </c>
      <c r="E143" s="40">
        <f>D143/SUM(D141:D143)</f>
        <v>0.09090909090909091</v>
      </c>
      <c r="F143" s="22">
        <f t="shared" si="82"/>
        <v>0.12</v>
      </c>
      <c r="G143" s="74"/>
      <c r="X143" s="58" t="s">
        <v>103</v>
      </c>
      <c r="AB143" s="58" t="s">
        <v>103</v>
      </c>
      <c r="AE143" s="58" t="s">
        <v>103</v>
      </c>
      <c r="AF143" s="58" t="s">
        <v>103</v>
      </c>
      <c r="AK143" s="58" t="s">
        <v>103</v>
      </c>
      <c r="AL143" s="58" t="s">
        <v>103</v>
      </c>
      <c r="AN143" s="58">
        <v>1</v>
      </c>
      <c r="AT143" s="58">
        <v>1</v>
      </c>
      <c r="AU143" s="58">
        <v>1</v>
      </c>
      <c r="BE143" s="59"/>
    </row>
    <row r="144" spans="1:57" ht="15" customHeight="1" thickTop="1">
      <c r="A144" s="111">
        <v>25</v>
      </c>
      <c r="B144" s="114" t="s">
        <v>25</v>
      </c>
      <c r="C144" s="34" t="s">
        <v>22</v>
      </c>
      <c r="D144" s="18">
        <f t="shared" si="81"/>
        <v>25</v>
      </c>
      <c r="E144" s="35">
        <f>D144/SUM(D144:D146)</f>
        <v>0.7352941176470589</v>
      </c>
      <c r="F144" s="18">
        <f aca="true" t="shared" si="92" ref="F144:F158">IF($D$3&gt;0,(D144/$D$3),"")</f>
        <v>1</v>
      </c>
      <c r="G144" s="73"/>
      <c r="H144" s="53"/>
      <c r="I144" s="53">
        <v>1</v>
      </c>
      <c r="J144" s="53"/>
      <c r="K144" s="53">
        <v>1</v>
      </c>
      <c r="L144" s="53">
        <v>1</v>
      </c>
      <c r="M144" s="53"/>
      <c r="N144" s="53" t="s">
        <v>103</v>
      </c>
      <c r="O144" s="53" t="s">
        <v>103</v>
      </c>
      <c r="P144" s="53">
        <v>1</v>
      </c>
      <c r="Q144" s="53">
        <v>1</v>
      </c>
      <c r="R144" s="53">
        <v>1</v>
      </c>
      <c r="S144" s="53">
        <v>1</v>
      </c>
      <c r="T144" s="53">
        <v>1</v>
      </c>
      <c r="U144" s="53">
        <v>1</v>
      </c>
      <c r="V144" s="53" t="s">
        <v>103</v>
      </c>
      <c r="W144" s="53"/>
      <c r="X144" s="53" t="s">
        <v>103</v>
      </c>
      <c r="Y144" s="53"/>
      <c r="Z144" s="53"/>
      <c r="AA144" s="53"/>
      <c r="AB144" s="53">
        <v>1</v>
      </c>
      <c r="AC144" s="53">
        <v>1</v>
      </c>
      <c r="AD144" s="53"/>
      <c r="AE144" s="53" t="s">
        <v>103</v>
      </c>
      <c r="AF144" s="53">
        <v>1</v>
      </c>
      <c r="AG144" s="53">
        <v>1</v>
      </c>
      <c r="AH144" s="53">
        <v>1</v>
      </c>
      <c r="AI144" s="53"/>
      <c r="AJ144" s="53"/>
      <c r="AK144" s="53" t="s">
        <v>103</v>
      </c>
      <c r="AL144" s="53">
        <v>1</v>
      </c>
      <c r="AM144" s="53"/>
      <c r="AN144" s="53"/>
      <c r="AO144" s="53">
        <v>1</v>
      </c>
      <c r="AP144" s="53">
        <v>1</v>
      </c>
      <c r="AQ144" s="53"/>
      <c r="AR144" s="53">
        <v>1</v>
      </c>
      <c r="AS144" s="53">
        <v>1</v>
      </c>
      <c r="AT144" s="53" t="s">
        <v>103</v>
      </c>
      <c r="AU144" s="53">
        <v>1</v>
      </c>
      <c r="AV144" s="53">
        <v>1</v>
      </c>
      <c r="AW144" s="53">
        <v>1</v>
      </c>
      <c r="AX144" s="53"/>
      <c r="AY144" s="53">
        <v>1</v>
      </c>
      <c r="AZ144" s="53">
        <v>1</v>
      </c>
      <c r="BA144" s="53">
        <v>1</v>
      </c>
      <c r="BB144" s="53"/>
      <c r="BC144" s="53"/>
      <c r="BD144" s="53"/>
      <c r="BE144" s="54"/>
    </row>
    <row r="145" spans="1:57" ht="15" customHeight="1">
      <c r="A145" s="112"/>
      <c r="B145" s="115"/>
      <c r="C145" s="37" t="s">
        <v>23</v>
      </c>
      <c r="D145" s="22">
        <f t="shared" si="81"/>
        <v>9</v>
      </c>
      <c r="E145" s="38">
        <f>D145/SUM(D144:D146)</f>
        <v>0.2647058823529412</v>
      </c>
      <c r="F145" s="22">
        <f t="shared" si="92"/>
        <v>0.36</v>
      </c>
      <c r="G145" s="74"/>
      <c r="H145" s="58">
        <v>1</v>
      </c>
      <c r="N145" s="58">
        <v>1</v>
      </c>
      <c r="O145" s="58">
        <v>1</v>
      </c>
      <c r="AA145" s="58">
        <v>1</v>
      </c>
      <c r="AB145" s="58" t="s">
        <v>103</v>
      </c>
      <c r="AD145" s="58">
        <v>1</v>
      </c>
      <c r="AE145" s="58">
        <v>1</v>
      </c>
      <c r="AK145" s="58">
        <v>1</v>
      </c>
      <c r="AL145" s="58" t="s">
        <v>103</v>
      </c>
      <c r="AN145" s="58">
        <v>1</v>
      </c>
      <c r="AO145" s="58" t="s">
        <v>103</v>
      </c>
      <c r="AP145" s="58" t="s">
        <v>103</v>
      </c>
      <c r="AS145" s="58" t="s">
        <v>103</v>
      </c>
      <c r="AT145" s="58">
        <v>1</v>
      </c>
      <c r="AX145" s="58" t="s">
        <v>103</v>
      </c>
      <c r="AY145" s="58" t="s">
        <v>103</v>
      </c>
      <c r="AZ145" s="58" t="s">
        <v>103</v>
      </c>
      <c r="BE145" s="59"/>
    </row>
    <row r="146" spans="1:57" ht="15" customHeight="1" thickBot="1">
      <c r="A146" s="113"/>
      <c r="B146" s="116"/>
      <c r="C146" s="39" t="s">
        <v>24</v>
      </c>
      <c r="D146" s="26">
        <f t="shared" si="81"/>
        <v>0</v>
      </c>
      <c r="E146" s="40">
        <f>D146/SUM(D144:D146)</f>
        <v>0</v>
      </c>
      <c r="F146" s="22">
        <f t="shared" si="92"/>
        <v>0</v>
      </c>
      <c r="G146" s="74"/>
      <c r="N146" s="58" t="s">
        <v>103</v>
      </c>
      <c r="BE146" s="59"/>
    </row>
    <row r="147" spans="1:57" ht="15" customHeight="1" thickTop="1">
      <c r="A147" s="111">
        <v>26</v>
      </c>
      <c r="B147" s="114" t="s">
        <v>116</v>
      </c>
      <c r="C147" s="34" t="s">
        <v>26</v>
      </c>
      <c r="D147" s="18">
        <f t="shared" si="81"/>
        <v>13</v>
      </c>
      <c r="E147" s="35">
        <f>D147/SUM(D147:D149)</f>
        <v>0.3939393939393939</v>
      </c>
      <c r="F147" s="18">
        <f t="shared" si="92"/>
        <v>0.52</v>
      </c>
      <c r="G147" s="73"/>
      <c r="H147" s="53" t="s">
        <v>103</v>
      </c>
      <c r="I147" s="53">
        <v>1</v>
      </c>
      <c r="J147" s="53"/>
      <c r="K147" s="53" t="s">
        <v>103</v>
      </c>
      <c r="L147" s="53">
        <v>1</v>
      </c>
      <c r="M147" s="53"/>
      <c r="N147" s="53" t="s">
        <v>103</v>
      </c>
      <c r="O147" s="53"/>
      <c r="P147" s="53">
        <v>1</v>
      </c>
      <c r="Q147" s="53">
        <v>1</v>
      </c>
      <c r="R147" s="53">
        <v>1</v>
      </c>
      <c r="S147" s="53" t="s">
        <v>103</v>
      </c>
      <c r="T147" s="53">
        <v>1</v>
      </c>
      <c r="U147" s="53" t="s">
        <v>103</v>
      </c>
      <c r="V147" s="53"/>
      <c r="W147" s="53"/>
      <c r="X147" s="53">
        <v>1</v>
      </c>
      <c r="Y147" s="53"/>
      <c r="Z147" s="53"/>
      <c r="AA147" s="53"/>
      <c r="AB147" s="53"/>
      <c r="AC147" s="53"/>
      <c r="AD147" s="53">
        <v>1</v>
      </c>
      <c r="AE147" s="53" t="s">
        <v>103</v>
      </c>
      <c r="AF147" s="53" t="s">
        <v>103</v>
      </c>
      <c r="AG147" s="53">
        <v>1</v>
      </c>
      <c r="AH147" s="53">
        <v>1</v>
      </c>
      <c r="AI147" s="53"/>
      <c r="AJ147" s="53"/>
      <c r="AK147" s="53"/>
      <c r="AL147" s="53" t="s">
        <v>103</v>
      </c>
      <c r="AM147" s="53"/>
      <c r="AN147" s="53"/>
      <c r="AO147" s="53">
        <v>1</v>
      </c>
      <c r="AP147" s="53">
        <v>1</v>
      </c>
      <c r="AQ147" s="53"/>
      <c r="AR147" s="53"/>
      <c r="AS147" s="53" t="s">
        <v>103</v>
      </c>
      <c r="AT147" s="53"/>
      <c r="AU147" s="53"/>
      <c r="AV147" s="53"/>
      <c r="AW147" s="53"/>
      <c r="AX147" s="53"/>
      <c r="AY147" s="53" t="s">
        <v>103</v>
      </c>
      <c r="AZ147" s="53">
        <v>1</v>
      </c>
      <c r="BA147" s="53" t="s">
        <v>103</v>
      </c>
      <c r="BB147" s="53"/>
      <c r="BC147" s="53"/>
      <c r="BD147" s="53"/>
      <c r="BE147" s="54"/>
    </row>
    <row r="148" spans="1:57" ht="15" customHeight="1">
      <c r="A148" s="112"/>
      <c r="B148" s="115"/>
      <c r="C148" s="37" t="s">
        <v>27</v>
      </c>
      <c r="D148" s="22">
        <f t="shared" si="81"/>
        <v>7</v>
      </c>
      <c r="E148" s="38">
        <f>D148/SUM(D147:D149)</f>
        <v>0.21212121212121213</v>
      </c>
      <c r="F148" s="22">
        <f t="shared" si="92"/>
        <v>0.28</v>
      </c>
      <c r="G148" s="74"/>
      <c r="H148" s="58">
        <v>1</v>
      </c>
      <c r="N148" s="58">
        <v>1</v>
      </c>
      <c r="O148" s="58">
        <v>1</v>
      </c>
      <c r="S148" s="58">
        <v>1</v>
      </c>
      <c r="AB148" s="58" t="s">
        <v>103</v>
      </c>
      <c r="AE148" s="58" t="s">
        <v>103</v>
      </c>
      <c r="AK148" s="58" t="s">
        <v>103</v>
      </c>
      <c r="AL148" s="58" t="s">
        <v>103</v>
      </c>
      <c r="AP148" s="58" t="s">
        <v>103</v>
      </c>
      <c r="AT148" s="58">
        <v>1</v>
      </c>
      <c r="AW148" s="58">
        <v>1</v>
      </c>
      <c r="AZ148" s="58" t="s">
        <v>103</v>
      </c>
      <c r="BA148" s="58">
        <v>1</v>
      </c>
      <c r="BE148" s="59"/>
    </row>
    <row r="149" spans="1:57" ht="15" customHeight="1" thickBot="1">
      <c r="A149" s="113"/>
      <c r="B149" s="116"/>
      <c r="C149" s="39" t="s">
        <v>28</v>
      </c>
      <c r="D149" s="26">
        <f t="shared" si="81"/>
        <v>13</v>
      </c>
      <c r="E149" s="40">
        <f>D149/SUM(D147:D149)</f>
        <v>0.3939393939393939</v>
      </c>
      <c r="F149" s="22">
        <f t="shared" si="92"/>
        <v>0.52</v>
      </c>
      <c r="G149" s="74"/>
      <c r="K149" s="58">
        <v>1</v>
      </c>
      <c r="O149" s="58" t="s">
        <v>103</v>
      </c>
      <c r="P149" s="58" t="s">
        <v>103</v>
      </c>
      <c r="U149" s="58">
        <v>1</v>
      </c>
      <c r="V149" s="58" t="s">
        <v>103</v>
      </c>
      <c r="AB149" s="58">
        <v>1</v>
      </c>
      <c r="AC149" s="58">
        <v>1</v>
      </c>
      <c r="AE149" s="58">
        <v>1</v>
      </c>
      <c r="AF149" s="58">
        <v>1</v>
      </c>
      <c r="AG149" s="58" t="s">
        <v>103</v>
      </c>
      <c r="AK149" s="58">
        <v>1</v>
      </c>
      <c r="AL149" s="58">
        <v>1</v>
      </c>
      <c r="AP149" s="58" t="s">
        <v>103</v>
      </c>
      <c r="AR149" s="58">
        <v>1</v>
      </c>
      <c r="AS149" s="58">
        <v>1</v>
      </c>
      <c r="AT149" s="58" t="s">
        <v>103</v>
      </c>
      <c r="AU149" s="58">
        <v>1</v>
      </c>
      <c r="AV149" s="58">
        <v>1</v>
      </c>
      <c r="AY149" s="58">
        <v>1</v>
      </c>
      <c r="BE149" s="59"/>
    </row>
    <row r="150" spans="1:57" ht="15" customHeight="1" thickTop="1">
      <c r="A150" s="111">
        <v>27</v>
      </c>
      <c r="B150" s="114" t="s">
        <v>29</v>
      </c>
      <c r="C150" s="34" t="s">
        <v>22</v>
      </c>
      <c r="D150" s="18">
        <f t="shared" si="81"/>
        <v>11</v>
      </c>
      <c r="E150" s="35">
        <f>D150/SUM(D150:D152)</f>
        <v>0.3333333333333333</v>
      </c>
      <c r="F150" s="18">
        <f t="shared" si="92"/>
        <v>0.44</v>
      </c>
      <c r="G150" s="73"/>
      <c r="H150" s="53"/>
      <c r="I150" s="53"/>
      <c r="J150" s="53"/>
      <c r="K150" s="53"/>
      <c r="L150" s="53" t="s">
        <v>103</v>
      </c>
      <c r="M150" s="53"/>
      <c r="N150" s="53" t="s">
        <v>103</v>
      </c>
      <c r="O150" s="53"/>
      <c r="P150" s="53">
        <v>1</v>
      </c>
      <c r="Q150" s="53">
        <v>1</v>
      </c>
      <c r="R150" s="53"/>
      <c r="S150" s="53" t="s">
        <v>103</v>
      </c>
      <c r="T150" s="53">
        <v>1</v>
      </c>
      <c r="U150" s="53">
        <v>1</v>
      </c>
      <c r="V150" s="53"/>
      <c r="W150" s="53"/>
      <c r="X150" s="53"/>
      <c r="Y150" s="53"/>
      <c r="Z150" s="53"/>
      <c r="AA150" s="53"/>
      <c r="AB150" s="53"/>
      <c r="AC150" s="53"/>
      <c r="AD150" s="53"/>
      <c r="AE150" s="53" t="s">
        <v>103</v>
      </c>
      <c r="AF150" s="53"/>
      <c r="AG150" s="53">
        <v>1</v>
      </c>
      <c r="AH150" s="53"/>
      <c r="AI150" s="53"/>
      <c r="AJ150" s="53"/>
      <c r="AK150" s="53"/>
      <c r="AL150" s="53"/>
      <c r="AM150" s="53"/>
      <c r="AN150" s="53">
        <v>1</v>
      </c>
      <c r="AO150" s="53"/>
      <c r="AP150" s="53" t="s">
        <v>103</v>
      </c>
      <c r="AQ150" s="53"/>
      <c r="AR150" s="53"/>
      <c r="AS150" s="53"/>
      <c r="AT150" s="53">
        <v>1</v>
      </c>
      <c r="AU150" s="53"/>
      <c r="AV150" s="53">
        <v>1</v>
      </c>
      <c r="AW150" s="53">
        <v>1</v>
      </c>
      <c r="AX150" s="53"/>
      <c r="AY150" s="53">
        <v>1</v>
      </c>
      <c r="AZ150" s="53"/>
      <c r="BA150" s="53">
        <v>1</v>
      </c>
      <c r="BB150" s="53"/>
      <c r="BC150" s="53"/>
      <c r="BD150" s="53"/>
      <c r="BE150" s="54"/>
    </row>
    <row r="151" spans="1:57" ht="15" customHeight="1">
      <c r="A151" s="112"/>
      <c r="B151" s="115"/>
      <c r="C151" s="37" t="s">
        <v>23</v>
      </c>
      <c r="D151" s="22">
        <f t="shared" si="81"/>
        <v>21</v>
      </c>
      <c r="E151" s="38">
        <f>D151/SUM(D150:D152)</f>
        <v>0.6363636363636364</v>
      </c>
      <c r="F151" s="22">
        <f t="shared" si="92"/>
        <v>0.84</v>
      </c>
      <c r="G151" s="74"/>
      <c r="H151" s="58" t="s">
        <v>103</v>
      </c>
      <c r="I151" s="58">
        <v>1</v>
      </c>
      <c r="K151" s="58">
        <v>1</v>
      </c>
      <c r="L151" s="58">
        <v>1</v>
      </c>
      <c r="N151" s="58">
        <v>1</v>
      </c>
      <c r="O151" s="58">
        <v>1</v>
      </c>
      <c r="P151" s="58" t="s">
        <v>103</v>
      </c>
      <c r="R151" s="58">
        <v>1</v>
      </c>
      <c r="S151" s="58">
        <v>1</v>
      </c>
      <c r="V151" s="58" t="s">
        <v>103</v>
      </c>
      <c r="X151" s="58">
        <v>1</v>
      </c>
      <c r="AB151" s="58">
        <v>1</v>
      </c>
      <c r="AC151" s="58">
        <v>1</v>
      </c>
      <c r="AD151" s="58">
        <v>1</v>
      </c>
      <c r="AE151" s="58">
        <v>1</v>
      </c>
      <c r="AF151" s="58">
        <v>1</v>
      </c>
      <c r="AG151" s="58" t="s">
        <v>103</v>
      </c>
      <c r="AH151" s="58">
        <v>1</v>
      </c>
      <c r="AK151" s="58">
        <v>1</v>
      </c>
      <c r="AL151" s="58" t="s">
        <v>103</v>
      </c>
      <c r="AO151" s="58">
        <v>1</v>
      </c>
      <c r="AP151" s="58">
        <v>1</v>
      </c>
      <c r="AR151" s="58">
        <v>1</v>
      </c>
      <c r="AS151" s="58">
        <v>1</v>
      </c>
      <c r="AT151" s="58" t="s">
        <v>103</v>
      </c>
      <c r="AU151" s="58">
        <v>1</v>
      </c>
      <c r="AV151" s="58" t="s">
        <v>103</v>
      </c>
      <c r="AX151" s="58" t="s">
        <v>103</v>
      </c>
      <c r="AZ151" s="58">
        <v>1</v>
      </c>
      <c r="BE151" s="59"/>
    </row>
    <row r="152" spans="1:57" ht="15" customHeight="1" thickBot="1">
      <c r="A152" s="113"/>
      <c r="B152" s="116"/>
      <c r="C152" s="39" t="s">
        <v>24</v>
      </c>
      <c r="D152" s="26">
        <f t="shared" si="81"/>
        <v>1</v>
      </c>
      <c r="E152" s="40">
        <f>D152/SUM(D150:D152)</f>
        <v>0.030303030303030304</v>
      </c>
      <c r="F152" s="22">
        <f t="shared" si="92"/>
        <v>0.04</v>
      </c>
      <c r="G152" s="74"/>
      <c r="X152" s="58" t="s">
        <v>103</v>
      </c>
      <c r="AE152" s="58" t="s">
        <v>103</v>
      </c>
      <c r="AL152" s="58">
        <v>1</v>
      </c>
      <c r="BE152" s="59"/>
    </row>
    <row r="153" spans="1:57" ht="15" customHeight="1" thickTop="1">
      <c r="A153" s="111">
        <v>28</v>
      </c>
      <c r="B153" s="114" t="s">
        <v>30</v>
      </c>
      <c r="C153" s="34" t="s">
        <v>22</v>
      </c>
      <c r="D153" s="18">
        <f t="shared" si="81"/>
        <v>26</v>
      </c>
      <c r="E153" s="35">
        <f>D153/SUM(D153:D155)</f>
        <v>0.7878787878787878</v>
      </c>
      <c r="F153" s="18">
        <f t="shared" si="92"/>
        <v>1.04</v>
      </c>
      <c r="G153" s="73"/>
      <c r="H153" s="53" t="s">
        <v>103</v>
      </c>
      <c r="I153" s="53">
        <v>1</v>
      </c>
      <c r="J153" s="53"/>
      <c r="K153" s="53">
        <v>1</v>
      </c>
      <c r="L153" s="53" t="s">
        <v>103</v>
      </c>
      <c r="M153" s="53"/>
      <c r="N153" s="53">
        <v>1</v>
      </c>
      <c r="O153" s="53">
        <v>1</v>
      </c>
      <c r="P153" s="53">
        <v>1</v>
      </c>
      <c r="Q153" s="53">
        <v>1</v>
      </c>
      <c r="R153" s="53">
        <v>1</v>
      </c>
      <c r="S153" s="53" t="s">
        <v>103</v>
      </c>
      <c r="T153" s="53">
        <v>1</v>
      </c>
      <c r="U153" s="53">
        <v>1</v>
      </c>
      <c r="V153" s="53" t="s">
        <v>103</v>
      </c>
      <c r="W153" s="53"/>
      <c r="X153" s="53">
        <v>1</v>
      </c>
      <c r="Y153" s="53"/>
      <c r="Z153" s="53"/>
      <c r="AA153" s="53">
        <v>1</v>
      </c>
      <c r="AB153" s="53" t="s">
        <v>103</v>
      </c>
      <c r="AC153" s="53">
        <v>1</v>
      </c>
      <c r="AD153" s="53">
        <v>1</v>
      </c>
      <c r="AE153" s="53">
        <v>1</v>
      </c>
      <c r="AF153" s="53" t="s">
        <v>103</v>
      </c>
      <c r="AG153" s="53" t="s">
        <v>103</v>
      </c>
      <c r="AH153" s="53">
        <v>1</v>
      </c>
      <c r="AI153" s="53"/>
      <c r="AJ153" s="53"/>
      <c r="AK153" s="53">
        <v>1</v>
      </c>
      <c r="AL153" s="53">
        <v>1</v>
      </c>
      <c r="AM153" s="53"/>
      <c r="AN153" s="53">
        <v>1</v>
      </c>
      <c r="AO153" s="53"/>
      <c r="AP153" s="53">
        <v>1</v>
      </c>
      <c r="AQ153" s="53"/>
      <c r="AR153" s="53">
        <v>1</v>
      </c>
      <c r="AS153" s="53"/>
      <c r="AT153" s="53">
        <v>1</v>
      </c>
      <c r="AU153" s="53"/>
      <c r="AV153" s="53">
        <v>1</v>
      </c>
      <c r="AW153" s="53">
        <v>1</v>
      </c>
      <c r="AX153" s="53"/>
      <c r="AY153" s="53">
        <v>1</v>
      </c>
      <c r="AZ153" s="53">
        <v>1</v>
      </c>
      <c r="BA153" s="53">
        <v>1</v>
      </c>
      <c r="BB153" s="53"/>
      <c r="BC153" s="53"/>
      <c r="BD153" s="53"/>
      <c r="BE153" s="54"/>
    </row>
    <row r="154" spans="1:57" ht="15" customHeight="1">
      <c r="A154" s="112"/>
      <c r="B154" s="115"/>
      <c r="C154" s="37" t="s">
        <v>23</v>
      </c>
      <c r="D154" s="22">
        <f t="shared" si="81"/>
        <v>7</v>
      </c>
      <c r="E154" s="38">
        <f>D154/SUM(D153:D155)</f>
        <v>0.21212121212121213</v>
      </c>
      <c r="F154" s="22">
        <f t="shared" si="92"/>
        <v>0.28</v>
      </c>
      <c r="G154" s="74"/>
      <c r="L154" s="58">
        <v>1</v>
      </c>
      <c r="AB154" s="58">
        <v>1</v>
      </c>
      <c r="AF154" s="58">
        <v>1</v>
      </c>
      <c r="AG154" s="58">
        <v>1</v>
      </c>
      <c r="AH154" s="58" t="s">
        <v>103</v>
      </c>
      <c r="AO154" s="58">
        <v>1</v>
      </c>
      <c r="AS154" s="58">
        <v>1</v>
      </c>
      <c r="AU154" s="58">
        <v>1</v>
      </c>
      <c r="AX154" s="58" t="s">
        <v>103</v>
      </c>
      <c r="BE154" s="59"/>
    </row>
    <row r="155" spans="1:57" ht="15" customHeight="1" thickBot="1">
      <c r="A155" s="113"/>
      <c r="B155" s="116"/>
      <c r="C155" s="39" t="s">
        <v>24</v>
      </c>
      <c r="D155" s="26">
        <f t="shared" si="81"/>
        <v>0</v>
      </c>
      <c r="E155" s="40">
        <f>D155/SUM(D153:D155)</f>
        <v>0</v>
      </c>
      <c r="F155" s="22">
        <f t="shared" si="92"/>
        <v>0</v>
      </c>
      <c r="G155" s="74"/>
      <c r="AU155" s="58" t="s">
        <v>103</v>
      </c>
      <c r="BE155" s="59"/>
    </row>
    <row r="156" spans="1:57" ht="15" customHeight="1" thickTop="1">
      <c r="A156" s="111">
        <v>29</v>
      </c>
      <c r="B156" s="114" t="s">
        <v>31</v>
      </c>
      <c r="C156" s="34" t="s">
        <v>22</v>
      </c>
      <c r="D156" s="18">
        <f t="shared" si="81"/>
        <v>20</v>
      </c>
      <c r="E156" s="35">
        <f>D156/SUM(D156:D158)</f>
        <v>0.5714285714285714</v>
      </c>
      <c r="F156" s="18">
        <f t="shared" si="92"/>
        <v>0.8</v>
      </c>
      <c r="G156" s="73"/>
      <c r="H156" s="53">
        <v>1</v>
      </c>
      <c r="I156" s="53">
        <v>1</v>
      </c>
      <c r="J156" s="53"/>
      <c r="K156" s="53">
        <v>1</v>
      </c>
      <c r="L156" s="53"/>
      <c r="M156" s="53"/>
      <c r="N156" s="53"/>
      <c r="O156" s="53">
        <v>1</v>
      </c>
      <c r="P156" s="53" t="s">
        <v>103</v>
      </c>
      <c r="Q156" s="53"/>
      <c r="R156" s="53">
        <v>1</v>
      </c>
      <c r="S156" s="53">
        <v>1</v>
      </c>
      <c r="T156" s="53">
        <v>1</v>
      </c>
      <c r="U156" s="53">
        <v>1</v>
      </c>
      <c r="V156" s="53" t="s">
        <v>103</v>
      </c>
      <c r="W156" s="53"/>
      <c r="X156" s="53">
        <v>1</v>
      </c>
      <c r="Y156" s="53"/>
      <c r="Z156" s="53"/>
      <c r="AA156" s="53"/>
      <c r="AB156" s="53" t="s">
        <v>103</v>
      </c>
      <c r="AC156" s="53"/>
      <c r="AD156" s="53">
        <v>1</v>
      </c>
      <c r="AE156" s="53">
        <v>1</v>
      </c>
      <c r="AF156" s="53"/>
      <c r="AG156" s="53" t="s">
        <v>103</v>
      </c>
      <c r="AH156" s="53">
        <v>1</v>
      </c>
      <c r="AI156" s="53"/>
      <c r="AJ156" s="53"/>
      <c r="AK156" s="53">
        <v>1</v>
      </c>
      <c r="AL156" s="53">
        <v>1</v>
      </c>
      <c r="AM156" s="53"/>
      <c r="AN156" s="53">
        <v>1</v>
      </c>
      <c r="AO156" s="53"/>
      <c r="AP156" s="53" t="s">
        <v>103</v>
      </c>
      <c r="AQ156" s="53"/>
      <c r="AR156" s="53"/>
      <c r="AS156" s="53"/>
      <c r="AT156" s="53">
        <v>1</v>
      </c>
      <c r="AU156" s="53"/>
      <c r="AV156" s="53" t="s">
        <v>103</v>
      </c>
      <c r="AW156" s="53">
        <v>1</v>
      </c>
      <c r="AX156" s="53">
        <v>1</v>
      </c>
      <c r="AY156" s="53"/>
      <c r="AZ156" s="53">
        <v>1</v>
      </c>
      <c r="BA156" s="53">
        <v>1</v>
      </c>
      <c r="BB156" s="53"/>
      <c r="BC156" s="53"/>
      <c r="BD156" s="53"/>
      <c r="BE156" s="54"/>
    </row>
    <row r="157" spans="1:57" ht="15" customHeight="1">
      <c r="A157" s="112"/>
      <c r="B157" s="115"/>
      <c r="C157" s="37" t="s">
        <v>23</v>
      </c>
      <c r="D157" s="22">
        <f t="shared" si="81"/>
        <v>14</v>
      </c>
      <c r="E157" s="38">
        <f>D157/SUM(D156:D158)</f>
        <v>0.4</v>
      </c>
      <c r="F157" s="22">
        <f t="shared" si="92"/>
        <v>0.56</v>
      </c>
      <c r="G157" s="74"/>
      <c r="H157" s="58" t="s">
        <v>103</v>
      </c>
      <c r="K157" s="58" t="s">
        <v>103</v>
      </c>
      <c r="L157" s="58">
        <v>1</v>
      </c>
      <c r="N157" s="58">
        <v>1</v>
      </c>
      <c r="P157" s="58">
        <v>1</v>
      </c>
      <c r="Q157" s="58">
        <v>1</v>
      </c>
      <c r="AB157" s="58">
        <v>1</v>
      </c>
      <c r="AC157" s="58">
        <v>1</v>
      </c>
      <c r="AF157" s="58">
        <v>1</v>
      </c>
      <c r="AG157" s="58">
        <v>1</v>
      </c>
      <c r="AH157" s="58" t="s">
        <v>103</v>
      </c>
      <c r="AO157" s="58">
        <v>1</v>
      </c>
      <c r="AP157" s="58">
        <v>1</v>
      </c>
      <c r="AR157" s="58">
        <v>1</v>
      </c>
      <c r="AS157" s="58">
        <v>1</v>
      </c>
      <c r="AU157" s="58" t="s">
        <v>103</v>
      </c>
      <c r="AV157" s="58">
        <v>1</v>
      </c>
      <c r="AX157" s="58" t="s">
        <v>103</v>
      </c>
      <c r="AY157" s="58">
        <v>1</v>
      </c>
      <c r="AZ157" s="58" t="s">
        <v>103</v>
      </c>
      <c r="BE157" s="59"/>
    </row>
    <row r="158" spans="1:57" ht="15" customHeight="1" thickBot="1">
      <c r="A158" s="113"/>
      <c r="B158" s="116"/>
      <c r="C158" s="39" t="s">
        <v>24</v>
      </c>
      <c r="D158" s="26">
        <f t="shared" si="81"/>
        <v>1</v>
      </c>
      <c r="E158" s="40">
        <f>D158/SUM(D156:D158)</f>
        <v>0.02857142857142857</v>
      </c>
      <c r="F158" s="22">
        <f t="shared" si="92"/>
        <v>0.04</v>
      </c>
      <c r="G158" s="74"/>
      <c r="AR158" s="58" t="s">
        <v>103</v>
      </c>
      <c r="AU158" s="58">
        <v>1</v>
      </c>
      <c r="AY158" s="58" t="s">
        <v>103</v>
      </c>
      <c r="BE158" s="59"/>
    </row>
    <row r="159" spans="1:57" ht="30" customHeight="1" thickBot="1" thickTop="1">
      <c r="A159" s="41">
        <v>30</v>
      </c>
      <c r="B159" s="117" t="s">
        <v>90</v>
      </c>
      <c r="C159" s="117"/>
      <c r="D159" s="42"/>
      <c r="E159" s="31"/>
      <c r="F159" s="18">
        <f>IF($D$3&gt;0,(SUM(H159:BE159)/$D$3),"")</f>
        <v>38.89</v>
      </c>
      <c r="G159" s="73"/>
      <c r="H159" s="53">
        <v>13</v>
      </c>
      <c r="I159" s="53">
        <v>38</v>
      </c>
      <c r="J159" s="53"/>
      <c r="K159" s="53">
        <v>65</v>
      </c>
      <c r="L159" s="53">
        <v>50</v>
      </c>
      <c r="M159" s="53"/>
      <c r="N159" s="53">
        <v>75</v>
      </c>
      <c r="O159" s="53" t="s">
        <v>103</v>
      </c>
      <c r="P159" s="53">
        <v>10</v>
      </c>
      <c r="Q159" s="53">
        <v>5</v>
      </c>
      <c r="R159" s="53">
        <v>30</v>
      </c>
      <c r="S159" s="53">
        <v>12</v>
      </c>
      <c r="T159" s="53">
        <v>15</v>
      </c>
      <c r="U159" s="53">
        <v>15</v>
      </c>
      <c r="V159" s="53"/>
      <c r="W159" s="53"/>
      <c r="X159" s="53">
        <v>9</v>
      </c>
      <c r="Y159" s="53"/>
      <c r="Z159" s="53"/>
      <c r="AA159" s="53">
        <v>15</v>
      </c>
      <c r="AB159" s="53">
        <v>220</v>
      </c>
      <c r="AC159" s="53">
        <v>28</v>
      </c>
      <c r="AD159" s="53"/>
      <c r="AE159" s="53">
        <v>5</v>
      </c>
      <c r="AF159" s="53">
        <v>40</v>
      </c>
      <c r="AG159" s="53">
        <v>18</v>
      </c>
      <c r="AH159" s="53">
        <v>6.25</v>
      </c>
      <c r="AI159" s="53"/>
      <c r="AJ159" s="53"/>
      <c r="AK159" s="53" t="s">
        <v>103</v>
      </c>
      <c r="AL159" s="53">
        <v>12</v>
      </c>
      <c r="AM159" s="53"/>
      <c r="AN159" s="53">
        <v>27</v>
      </c>
      <c r="AO159" s="53">
        <v>20</v>
      </c>
      <c r="AP159" s="53">
        <v>20</v>
      </c>
      <c r="AQ159" s="53"/>
      <c r="AR159" s="53">
        <v>90</v>
      </c>
      <c r="AS159" s="53">
        <v>25</v>
      </c>
      <c r="AT159" s="53">
        <v>13</v>
      </c>
      <c r="AU159" s="53">
        <v>20</v>
      </c>
      <c r="AV159" s="53">
        <v>14</v>
      </c>
      <c r="AW159" s="53">
        <v>12</v>
      </c>
      <c r="AX159" s="53"/>
      <c r="AY159" s="53">
        <v>15</v>
      </c>
      <c r="AZ159" s="53">
        <v>0</v>
      </c>
      <c r="BA159" s="53">
        <v>35</v>
      </c>
      <c r="BB159" s="53"/>
      <c r="BC159" s="53"/>
      <c r="BD159" s="53"/>
      <c r="BE159" s="54"/>
    </row>
    <row r="160" spans="1:57" ht="30" customHeight="1" thickBot="1" thickTop="1">
      <c r="A160" s="41">
        <v>31</v>
      </c>
      <c r="B160" s="117" t="s">
        <v>33</v>
      </c>
      <c r="C160" s="117"/>
      <c r="D160" s="9">
        <f>SUM(H160:BE160)</f>
        <v>1547</v>
      </c>
      <c r="E160" s="36"/>
      <c r="F160" s="18">
        <f>IF($D$3&gt;0,(D160/$D$3),"")</f>
        <v>61.88</v>
      </c>
      <c r="G160" s="73"/>
      <c r="H160" s="53">
        <v>50</v>
      </c>
      <c r="I160" s="53">
        <v>20</v>
      </c>
      <c r="J160" s="53"/>
      <c r="K160" s="53">
        <v>25</v>
      </c>
      <c r="L160" s="53">
        <v>20</v>
      </c>
      <c r="M160" s="53"/>
      <c r="N160" s="53">
        <v>10</v>
      </c>
      <c r="O160" s="53">
        <v>20</v>
      </c>
      <c r="P160" s="53">
        <v>3</v>
      </c>
      <c r="Q160" s="53">
        <v>90</v>
      </c>
      <c r="R160" s="53">
        <v>10</v>
      </c>
      <c r="S160" s="53" t="s">
        <v>103</v>
      </c>
      <c r="T160" s="53">
        <v>70</v>
      </c>
      <c r="U160" s="53">
        <v>300</v>
      </c>
      <c r="V160" s="53"/>
      <c r="W160" s="53"/>
      <c r="X160" s="53">
        <v>55</v>
      </c>
      <c r="Y160" s="53"/>
      <c r="Z160" s="53"/>
      <c r="AA160" s="53"/>
      <c r="AB160" s="53">
        <v>20</v>
      </c>
      <c r="AC160" s="53">
        <v>328</v>
      </c>
      <c r="AD160" s="53">
        <v>10</v>
      </c>
      <c r="AE160" s="53">
        <v>3</v>
      </c>
      <c r="AF160" s="53">
        <v>20</v>
      </c>
      <c r="AG160" s="53">
        <v>50</v>
      </c>
      <c r="AH160" s="53">
        <v>4</v>
      </c>
      <c r="AI160" s="53"/>
      <c r="AJ160" s="53"/>
      <c r="AK160" s="53" t="s">
        <v>103</v>
      </c>
      <c r="AL160" s="53">
        <v>20</v>
      </c>
      <c r="AM160" s="53"/>
      <c r="AN160" s="53"/>
      <c r="AO160" s="53">
        <v>35</v>
      </c>
      <c r="AP160" s="53">
        <v>90</v>
      </c>
      <c r="AQ160" s="53"/>
      <c r="AR160" s="53">
        <v>6</v>
      </c>
      <c r="AS160" s="53">
        <v>25</v>
      </c>
      <c r="AT160" s="53">
        <v>4</v>
      </c>
      <c r="AU160" s="53">
        <v>10</v>
      </c>
      <c r="AV160" s="53">
        <v>50</v>
      </c>
      <c r="AW160" s="53">
        <v>50</v>
      </c>
      <c r="AX160" s="53"/>
      <c r="AY160" s="53">
        <v>12</v>
      </c>
      <c r="AZ160" s="53">
        <v>47</v>
      </c>
      <c r="BA160" s="53">
        <v>90</v>
      </c>
      <c r="BB160" s="53"/>
      <c r="BC160" s="53"/>
      <c r="BD160" s="53"/>
      <c r="BE160" s="54"/>
    </row>
    <row r="161" spans="1:57" ht="30" customHeight="1" thickBot="1" thickTop="1">
      <c r="A161" s="41">
        <v>32</v>
      </c>
      <c r="B161" s="117" t="s">
        <v>34</v>
      </c>
      <c r="C161" s="117"/>
      <c r="D161" s="9">
        <f>SUM(H161:BE161)</f>
        <v>480</v>
      </c>
      <c r="E161" s="36"/>
      <c r="F161" s="18">
        <f>IF($D$3&gt;0,(D161/$D$3),"")</f>
        <v>19.2</v>
      </c>
      <c r="G161" s="73"/>
      <c r="H161" s="53">
        <v>5</v>
      </c>
      <c r="I161" s="53">
        <v>31</v>
      </c>
      <c r="J161" s="53"/>
      <c r="K161" s="53">
        <v>10</v>
      </c>
      <c r="L161" s="53">
        <v>6</v>
      </c>
      <c r="M161" s="53"/>
      <c r="N161" s="53">
        <v>10</v>
      </c>
      <c r="O161" s="53">
        <v>35</v>
      </c>
      <c r="P161" s="53">
        <v>4</v>
      </c>
      <c r="Q161" s="53">
        <v>30</v>
      </c>
      <c r="R161" s="53">
        <v>10</v>
      </c>
      <c r="S161" s="53">
        <v>12</v>
      </c>
      <c r="T161" s="53" t="s">
        <v>103</v>
      </c>
      <c r="U161" s="53"/>
      <c r="V161" s="53" t="s">
        <v>103</v>
      </c>
      <c r="W161" s="53"/>
      <c r="X161" s="53">
        <v>24</v>
      </c>
      <c r="Y161" s="53"/>
      <c r="Z161" s="53"/>
      <c r="AA161" s="53">
        <v>3</v>
      </c>
      <c r="AB161" s="53">
        <v>25</v>
      </c>
      <c r="AC161" s="53" t="s">
        <v>103</v>
      </c>
      <c r="AD161" s="53"/>
      <c r="AE161" s="53">
        <v>5</v>
      </c>
      <c r="AF161" s="53" t="s">
        <v>135</v>
      </c>
      <c r="AG161" s="53">
        <v>13</v>
      </c>
      <c r="AH161" s="53">
        <v>5</v>
      </c>
      <c r="AI161" s="53"/>
      <c r="AJ161" s="53"/>
      <c r="AK161" s="53">
        <v>1</v>
      </c>
      <c r="AL161" s="53">
        <v>2</v>
      </c>
      <c r="AM161" s="53"/>
      <c r="AN161" s="53">
        <v>8</v>
      </c>
      <c r="AO161" s="53">
        <v>30</v>
      </c>
      <c r="AP161" s="53">
        <v>30</v>
      </c>
      <c r="AQ161" s="53"/>
      <c r="AR161" s="53">
        <v>9</v>
      </c>
      <c r="AS161" s="53">
        <v>16</v>
      </c>
      <c r="AT161" s="53">
        <v>2</v>
      </c>
      <c r="AU161" s="53">
        <v>4</v>
      </c>
      <c r="AV161" s="53">
        <v>29</v>
      </c>
      <c r="AW161" s="53">
        <v>44</v>
      </c>
      <c r="AX161" s="53" t="s">
        <v>103</v>
      </c>
      <c r="AY161" s="53" t="s">
        <v>103</v>
      </c>
      <c r="AZ161" s="53">
        <v>17</v>
      </c>
      <c r="BA161" s="53">
        <v>60</v>
      </c>
      <c r="BB161" s="53"/>
      <c r="BC161" s="53"/>
      <c r="BD161" s="53"/>
      <c r="BE161" s="54"/>
    </row>
    <row r="162" spans="1:57" ht="30" customHeight="1" thickBot="1" thickTop="1">
      <c r="A162" s="41">
        <v>33</v>
      </c>
      <c r="B162" s="118" t="s">
        <v>35</v>
      </c>
      <c r="C162" s="119"/>
      <c r="D162" s="9">
        <f>SUM(H162:BE162)</f>
        <v>842</v>
      </c>
      <c r="E162" s="36"/>
      <c r="F162" s="18">
        <f>IF($D$3&gt;0,(D162/$D$3),"")</f>
        <v>33.68</v>
      </c>
      <c r="G162" s="73"/>
      <c r="H162" s="53">
        <v>4</v>
      </c>
      <c r="I162" s="53">
        <v>31</v>
      </c>
      <c r="J162" s="53"/>
      <c r="K162" s="53">
        <v>0</v>
      </c>
      <c r="L162" s="53">
        <v>6</v>
      </c>
      <c r="M162" s="53"/>
      <c r="N162" s="53">
        <v>2</v>
      </c>
      <c r="O162" s="53">
        <v>35</v>
      </c>
      <c r="P162" s="53">
        <v>2</v>
      </c>
      <c r="Q162" s="53">
        <v>13</v>
      </c>
      <c r="R162" s="53">
        <v>14</v>
      </c>
      <c r="S162" s="53">
        <v>12</v>
      </c>
      <c r="T162" s="53">
        <v>65</v>
      </c>
      <c r="U162" s="53">
        <v>230</v>
      </c>
      <c r="V162" s="53" t="s">
        <v>103</v>
      </c>
      <c r="W162" s="53"/>
      <c r="X162" s="53" t="s">
        <v>103</v>
      </c>
      <c r="Y162" s="53"/>
      <c r="Z162" s="53"/>
      <c r="AA162" s="53">
        <v>2</v>
      </c>
      <c r="AB162" s="53">
        <v>25</v>
      </c>
      <c r="AC162" s="53" t="s">
        <v>103</v>
      </c>
      <c r="AD162" s="53">
        <v>1</v>
      </c>
      <c r="AE162" s="53">
        <v>4</v>
      </c>
      <c r="AF162" s="53"/>
      <c r="AG162" s="53">
        <v>13</v>
      </c>
      <c r="AH162" s="53">
        <v>3</v>
      </c>
      <c r="AI162" s="53"/>
      <c r="AJ162" s="53"/>
      <c r="AK162" s="53">
        <v>1</v>
      </c>
      <c r="AL162" s="53">
        <v>250</v>
      </c>
      <c r="AM162" s="53"/>
      <c r="AN162" s="53">
        <v>8</v>
      </c>
      <c r="AO162" s="53">
        <v>20</v>
      </c>
      <c r="AP162" s="53">
        <v>12</v>
      </c>
      <c r="AQ162" s="53"/>
      <c r="AR162" s="53">
        <v>1</v>
      </c>
      <c r="AS162" s="53">
        <v>12</v>
      </c>
      <c r="AT162" s="53">
        <v>2</v>
      </c>
      <c r="AU162" s="53">
        <v>4</v>
      </c>
      <c r="AV162" s="53">
        <v>15</v>
      </c>
      <c r="AW162" s="53">
        <v>39</v>
      </c>
      <c r="AX162" s="53"/>
      <c r="AY162" s="53" t="s">
        <v>103</v>
      </c>
      <c r="AZ162" s="53">
        <v>16</v>
      </c>
      <c r="BA162" s="53"/>
      <c r="BB162" s="53"/>
      <c r="BC162" s="53"/>
      <c r="BD162" s="53"/>
      <c r="BE162" s="54"/>
    </row>
    <row r="163" spans="1:57" ht="30" customHeight="1" thickBot="1" thickTop="1">
      <c r="A163" s="41">
        <v>34</v>
      </c>
      <c r="B163" s="117" t="s">
        <v>36</v>
      </c>
      <c r="C163" s="117"/>
      <c r="D163" s="9">
        <f>SUM(H163:BE163)</f>
        <v>1381</v>
      </c>
      <c r="E163" s="36"/>
      <c r="F163" s="18">
        <f>IF($D$3&gt;0,(D163/$D$3),"")</f>
        <v>55.24</v>
      </c>
      <c r="G163" s="73"/>
      <c r="H163" s="53">
        <v>33</v>
      </c>
      <c r="I163" s="53">
        <v>36</v>
      </c>
      <c r="J163" s="53"/>
      <c r="K163" s="84">
        <v>58</v>
      </c>
      <c r="L163" s="53">
        <v>20</v>
      </c>
      <c r="M163" s="53"/>
      <c r="N163" s="53">
        <v>20</v>
      </c>
      <c r="O163" s="53">
        <v>2</v>
      </c>
      <c r="P163" s="53">
        <v>0</v>
      </c>
      <c r="Q163" s="53">
        <v>33</v>
      </c>
      <c r="R163" s="53">
        <v>2</v>
      </c>
      <c r="S163" s="53">
        <v>9</v>
      </c>
      <c r="T163" s="53" t="s">
        <v>103</v>
      </c>
      <c r="U163" s="53">
        <v>180</v>
      </c>
      <c r="V163" s="53"/>
      <c r="W163" s="53"/>
      <c r="X163" s="53">
        <v>1</v>
      </c>
      <c r="Y163" s="53"/>
      <c r="Z163" s="53"/>
      <c r="AA163" s="53">
        <v>2</v>
      </c>
      <c r="AB163" s="53">
        <v>8</v>
      </c>
      <c r="AC163" s="53"/>
      <c r="AD163" s="53">
        <v>5</v>
      </c>
      <c r="AE163" s="53">
        <v>0</v>
      </c>
      <c r="AF163" s="53"/>
      <c r="AG163" s="53">
        <v>8</v>
      </c>
      <c r="AH163" s="53">
        <v>3</v>
      </c>
      <c r="AI163" s="53"/>
      <c r="AJ163" s="53"/>
      <c r="AK163" s="53">
        <v>1</v>
      </c>
      <c r="AL163" s="53">
        <v>200</v>
      </c>
      <c r="AM163" s="53"/>
      <c r="AN163" s="53"/>
      <c r="AO163" s="53">
        <v>25</v>
      </c>
      <c r="AP163" s="53"/>
      <c r="AQ163" s="53"/>
      <c r="AR163" s="53">
        <v>6</v>
      </c>
      <c r="AS163" s="53">
        <v>0</v>
      </c>
      <c r="AT163" s="53">
        <v>11</v>
      </c>
      <c r="AU163" s="53">
        <v>25</v>
      </c>
      <c r="AV163" s="53">
        <v>12</v>
      </c>
      <c r="AW163" s="53">
        <v>19</v>
      </c>
      <c r="AX163" s="53">
        <v>16</v>
      </c>
      <c r="AY163" s="53" t="s">
        <v>103</v>
      </c>
      <c r="AZ163" s="53">
        <v>46</v>
      </c>
      <c r="BA163" s="53">
        <v>600</v>
      </c>
      <c r="BB163" s="53"/>
      <c r="BC163" s="53"/>
      <c r="BD163" s="53"/>
      <c r="BE163" s="54"/>
    </row>
    <row r="164" spans="1:57" ht="15" customHeight="1" thickBot="1" thickTop="1">
      <c r="A164" s="111">
        <v>35</v>
      </c>
      <c r="B164" s="114" t="s">
        <v>37</v>
      </c>
      <c r="C164" s="34" t="s">
        <v>38</v>
      </c>
      <c r="D164" s="42">
        <f>SUM(H164:BE164)</f>
        <v>560.2</v>
      </c>
      <c r="E164" s="31"/>
      <c r="F164" s="42">
        <f>IF($D$3&gt;0,(D164/$D$3),"")</f>
        <v>22.408</v>
      </c>
      <c r="G164" s="73">
        <f>IF($D$3&gt;0,SUM(H164:BE164)/($D$3*100),"")</f>
        <v>0.22408000000000003</v>
      </c>
      <c r="H164" s="53">
        <v>1</v>
      </c>
      <c r="I164" s="53">
        <v>10</v>
      </c>
      <c r="J164" s="53"/>
      <c r="K164" s="53">
        <v>10</v>
      </c>
      <c r="L164" s="53">
        <v>30</v>
      </c>
      <c r="M164" s="53"/>
      <c r="N164" s="53">
        <v>1</v>
      </c>
      <c r="O164" s="53">
        <v>70</v>
      </c>
      <c r="P164" s="53">
        <v>90</v>
      </c>
      <c r="Q164" s="53">
        <v>25</v>
      </c>
      <c r="R164" s="53">
        <v>5</v>
      </c>
      <c r="S164" s="53">
        <v>20</v>
      </c>
      <c r="T164" s="53">
        <v>10</v>
      </c>
      <c r="U164" s="53">
        <v>10</v>
      </c>
      <c r="V164" s="53"/>
      <c r="W164" s="53"/>
      <c r="X164" s="53">
        <v>60</v>
      </c>
      <c r="Y164" s="53"/>
      <c r="Z164" s="53"/>
      <c r="AA164" s="53">
        <v>10</v>
      </c>
      <c r="AB164" s="53">
        <v>5</v>
      </c>
      <c r="AC164" s="53"/>
      <c r="AD164" s="53"/>
      <c r="AE164" s="53">
        <v>1</v>
      </c>
      <c r="AF164" s="53">
        <v>20</v>
      </c>
      <c r="AG164" s="53">
        <v>30</v>
      </c>
      <c r="AH164" s="53">
        <v>10</v>
      </c>
      <c r="AI164" s="53"/>
      <c r="AJ164" s="53"/>
      <c r="AK164" s="53">
        <v>25</v>
      </c>
      <c r="AL164" s="53">
        <v>1</v>
      </c>
      <c r="AM164" s="53"/>
      <c r="AN164" s="53"/>
      <c r="AO164" s="53">
        <v>30</v>
      </c>
      <c r="AP164" s="53">
        <v>10</v>
      </c>
      <c r="AQ164" s="53"/>
      <c r="AR164" s="53">
        <v>10</v>
      </c>
      <c r="AS164" s="53">
        <v>4</v>
      </c>
      <c r="AT164" s="53">
        <v>5</v>
      </c>
      <c r="AU164" s="53">
        <v>4</v>
      </c>
      <c r="AV164" s="53">
        <v>15</v>
      </c>
      <c r="AW164" s="53">
        <v>5</v>
      </c>
      <c r="AX164" s="53"/>
      <c r="AY164" s="53">
        <v>30</v>
      </c>
      <c r="AZ164" s="53">
        <v>1.2</v>
      </c>
      <c r="BA164" s="53">
        <v>2</v>
      </c>
      <c r="BB164" s="53"/>
      <c r="BC164" s="53"/>
      <c r="BD164" s="53"/>
      <c r="BE164" s="54"/>
    </row>
    <row r="165" spans="1:57" ht="15" customHeight="1" thickBot="1" thickTop="1">
      <c r="A165" s="112"/>
      <c r="B165" s="115"/>
      <c r="C165" s="37" t="s">
        <v>50</v>
      </c>
      <c r="D165" s="43"/>
      <c r="E165" s="32"/>
      <c r="F165" s="44"/>
      <c r="G165" s="73">
        <f>IF($D$3&gt;0,SUM(H165:BE165)/($D$3*100),"")</f>
        <v>0.46871999999999997</v>
      </c>
      <c r="H165" s="58">
        <v>16</v>
      </c>
      <c r="I165" s="58">
        <v>50</v>
      </c>
      <c r="K165" s="58">
        <v>10</v>
      </c>
      <c r="L165" s="58">
        <v>50</v>
      </c>
      <c r="N165" s="58">
        <v>49</v>
      </c>
      <c r="O165" s="58">
        <v>10</v>
      </c>
      <c r="Q165" s="58">
        <v>15</v>
      </c>
      <c r="R165" s="58">
        <v>85</v>
      </c>
      <c r="S165" s="58">
        <v>20</v>
      </c>
      <c r="T165" s="58" t="s">
        <v>103</v>
      </c>
      <c r="U165" s="58">
        <v>60</v>
      </c>
      <c r="X165" s="58">
        <v>10</v>
      </c>
      <c r="AA165" s="58">
        <v>55</v>
      </c>
      <c r="AB165" s="58">
        <v>45</v>
      </c>
      <c r="AD165" s="58">
        <v>1</v>
      </c>
      <c r="AE165" s="58">
        <v>99</v>
      </c>
      <c r="AF165" s="58">
        <v>20</v>
      </c>
      <c r="AG165" s="58">
        <v>10</v>
      </c>
      <c r="AH165" s="58">
        <v>80</v>
      </c>
      <c r="AK165" s="58">
        <v>25</v>
      </c>
      <c r="AL165" s="58">
        <v>1</v>
      </c>
      <c r="AN165" s="58">
        <v>100</v>
      </c>
      <c r="AO165" s="58">
        <v>30</v>
      </c>
      <c r="AP165" s="58">
        <v>10</v>
      </c>
      <c r="AR165" s="58">
        <v>30</v>
      </c>
      <c r="AS165" s="58">
        <v>6</v>
      </c>
      <c r="AT165" s="58">
        <v>10</v>
      </c>
      <c r="AU165" s="58">
        <v>1</v>
      </c>
      <c r="AV165" s="58">
        <v>25</v>
      </c>
      <c r="AW165" s="58">
        <v>85</v>
      </c>
      <c r="AX165" s="58">
        <v>10</v>
      </c>
      <c r="AY165" s="58">
        <v>50</v>
      </c>
      <c r="AZ165" s="58">
        <v>23.8</v>
      </c>
      <c r="BA165" s="58">
        <v>80</v>
      </c>
      <c r="BE165" s="59"/>
    </row>
    <row r="166" spans="1:57" ht="15" customHeight="1" thickBot="1" thickTop="1">
      <c r="A166" s="113"/>
      <c r="B166" s="116"/>
      <c r="C166" s="39" t="s">
        <v>39</v>
      </c>
      <c r="D166" s="43"/>
      <c r="E166" s="32"/>
      <c r="F166" s="44"/>
      <c r="G166" s="73">
        <f>IF($D$3&gt;0,SUM(H166:BE166)/($D$3*100),"")</f>
        <v>0.6672</v>
      </c>
      <c r="H166" s="58">
        <v>83</v>
      </c>
      <c r="I166" s="58">
        <v>40</v>
      </c>
      <c r="K166" s="58">
        <v>80</v>
      </c>
      <c r="L166" s="58">
        <v>20</v>
      </c>
      <c r="N166" s="58">
        <v>50</v>
      </c>
      <c r="O166" s="58">
        <v>20</v>
      </c>
      <c r="P166" s="58">
        <v>10</v>
      </c>
      <c r="Q166" s="58">
        <v>60</v>
      </c>
      <c r="R166" s="58">
        <v>10</v>
      </c>
      <c r="S166" s="58">
        <v>60</v>
      </c>
      <c r="T166" s="58" t="s">
        <v>103</v>
      </c>
      <c r="U166" s="58">
        <v>30</v>
      </c>
      <c r="X166" s="58">
        <v>30</v>
      </c>
      <c r="AA166" s="58">
        <v>35</v>
      </c>
      <c r="AB166" s="58">
        <v>50</v>
      </c>
      <c r="AD166" s="58">
        <v>99</v>
      </c>
      <c r="AE166" s="58">
        <v>0</v>
      </c>
      <c r="AF166" s="58">
        <v>60</v>
      </c>
      <c r="AG166" s="58">
        <v>60</v>
      </c>
      <c r="AH166" s="58">
        <v>10</v>
      </c>
      <c r="AK166" s="58">
        <v>50</v>
      </c>
      <c r="AL166" s="58">
        <v>98</v>
      </c>
      <c r="AO166" s="58">
        <v>40</v>
      </c>
      <c r="AP166" s="58">
        <v>70</v>
      </c>
      <c r="AR166" s="58">
        <v>60</v>
      </c>
      <c r="AS166" s="58">
        <v>90</v>
      </c>
      <c r="AT166" s="58">
        <v>85</v>
      </c>
      <c r="AU166" s="58">
        <v>95</v>
      </c>
      <c r="AV166" s="58">
        <v>60</v>
      </c>
      <c r="AW166" s="58">
        <v>10</v>
      </c>
      <c r="AX166" s="58">
        <v>90</v>
      </c>
      <c r="AY166" s="58">
        <v>20</v>
      </c>
      <c r="AZ166" s="58">
        <v>75</v>
      </c>
      <c r="BA166" s="58">
        <v>18</v>
      </c>
      <c r="BE166" s="59"/>
    </row>
    <row r="167" spans="1:57" ht="15" customHeight="1" thickTop="1">
      <c r="A167" s="111">
        <v>36</v>
      </c>
      <c r="B167" s="114" t="s">
        <v>40</v>
      </c>
      <c r="C167" s="34" t="s">
        <v>41</v>
      </c>
      <c r="D167" s="18">
        <f aca="true" t="shared" si="93" ref="D167:D172">SUM(H167:BE167)</f>
        <v>30</v>
      </c>
      <c r="E167" s="35">
        <f>D167/SUM(D167:D169)</f>
        <v>0.8333333333333334</v>
      </c>
      <c r="F167" s="45"/>
      <c r="G167" s="73"/>
      <c r="H167" s="53">
        <v>1</v>
      </c>
      <c r="I167" s="53"/>
      <c r="J167" s="53"/>
      <c r="K167" s="53">
        <v>1</v>
      </c>
      <c r="L167" s="53">
        <v>1</v>
      </c>
      <c r="M167" s="53"/>
      <c r="N167" s="53">
        <v>1</v>
      </c>
      <c r="O167" s="53">
        <v>1</v>
      </c>
      <c r="P167" s="53" t="s">
        <v>103</v>
      </c>
      <c r="Q167" s="53">
        <v>1</v>
      </c>
      <c r="R167" s="53">
        <v>1</v>
      </c>
      <c r="S167" s="53">
        <v>1</v>
      </c>
      <c r="T167" s="53">
        <v>1</v>
      </c>
      <c r="U167" s="53">
        <v>1</v>
      </c>
      <c r="V167" s="53" t="s">
        <v>103</v>
      </c>
      <c r="W167" s="53"/>
      <c r="X167" s="53">
        <v>1</v>
      </c>
      <c r="Y167" s="53"/>
      <c r="Z167" s="53"/>
      <c r="AA167" s="53">
        <v>1</v>
      </c>
      <c r="AB167" s="53">
        <v>1</v>
      </c>
      <c r="AC167" s="53"/>
      <c r="AD167" s="53"/>
      <c r="AE167" s="53" t="s">
        <v>103</v>
      </c>
      <c r="AF167" s="53">
        <v>1</v>
      </c>
      <c r="AG167" s="53">
        <v>1</v>
      </c>
      <c r="AH167" s="53">
        <v>1</v>
      </c>
      <c r="AI167" s="53"/>
      <c r="AJ167" s="53"/>
      <c r="AK167" s="53">
        <v>1</v>
      </c>
      <c r="AL167" s="53">
        <v>1</v>
      </c>
      <c r="AM167" s="53"/>
      <c r="AN167" s="53"/>
      <c r="AO167" s="53">
        <v>1</v>
      </c>
      <c r="AP167" s="53">
        <v>1</v>
      </c>
      <c r="AQ167" s="53"/>
      <c r="AR167" s="53">
        <v>1</v>
      </c>
      <c r="AS167" s="53">
        <v>1</v>
      </c>
      <c r="AT167" s="53">
        <v>1</v>
      </c>
      <c r="AU167" s="53">
        <v>1</v>
      </c>
      <c r="AV167" s="53">
        <v>1</v>
      </c>
      <c r="AW167" s="53">
        <v>1</v>
      </c>
      <c r="AX167" s="53">
        <v>1</v>
      </c>
      <c r="AY167" s="53">
        <v>1</v>
      </c>
      <c r="AZ167" s="53">
        <v>1</v>
      </c>
      <c r="BA167" s="53">
        <v>1</v>
      </c>
      <c r="BB167" s="53"/>
      <c r="BC167" s="53"/>
      <c r="BD167" s="53"/>
      <c r="BE167" s="54"/>
    </row>
    <row r="168" spans="1:57" ht="15" customHeight="1">
      <c r="A168" s="112"/>
      <c r="B168" s="115"/>
      <c r="C168" s="37" t="s">
        <v>42</v>
      </c>
      <c r="D168" s="22">
        <f t="shared" si="93"/>
        <v>2</v>
      </c>
      <c r="E168" s="38">
        <f>D168/SUM(D167:D169)</f>
        <v>0.05555555555555555</v>
      </c>
      <c r="F168" s="44"/>
      <c r="G168" s="74"/>
      <c r="I168" s="58">
        <v>1</v>
      </c>
      <c r="AE168" s="58" t="s">
        <v>103</v>
      </c>
      <c r="AK168" s="58" t="s">
        <v>103</v>
      </c>
      <c r="AL168" s="58" t="s">
        <v>103</v>
      </c>
      <c r="AN168" s="58">
        <v>1</v>
      </c>
      <c r="BE168" s="59"/>
    </row>
    <row r="169" spans="1:57" ht="15" customHeight="1" thickBot="1">
      <c r="A169" s="113"/>
      <c r="B169" s="116"/>
      <c r="C169" s="39" t="s">
        <v>43</v>
      </c>
      <c r="D169" s="26">
        <f t="shared" si="93"/>
        <v>4</v>
      </c>
      <c r="E169" s="40">
        <f>D169/SUM(D167:D169)</f>
        <v>0.1111111111111111</v>
      </c>
      <c r="F169" s="44"/>
      <c r="G169" s="74"/>
      <c r="H169" s="58">
        <v>1</v>
      </c>
      <c r="AC169" s="58">
        <v>1</v>
      </c>
      <c r="AD169" s="58">
        <v>1</v>
      </c>
      <c r="AE169" s="58">
        <v>1</v>
      </c>
      <c r="BE169" s="59"/>
    </row>
    <row r="170" spans="1:57" ht="15" customHeight="1" thickTop="1">
      <c r="A170" s="111">
        <v>37</v>
      </c>
      <c r="B170" s="114" t="s">
        <v>44</v>
      </c>
      <c r="C170" s="34" t="s">
        <v>41</v>
      </c>
      <c r="D170" s="18">
        <f t="shared" si="93"/>
        <v>34</v>
      </c>
      <c r="E170" s="35">
        <f>D170/SUM(D170:D172)</f>
        <v>0.9444444444444444</v>
      </c>
      <c r="F170" s="45"/>
      <c r="G170" s="73"/>
      <c r="H170" s="53">
        <v>1</v>
      </c>
      <c r="I170" s="53">
        <v>1</v>
      </c>
      <c r="J170" s="53"/>
      <c r="K170" s="53">
        <v>1</v>
      </c>
      <c r="L170" s="53"/>
      <c r="M170" s="53"/>
      <c r="N170" s="53">
        <v>1</v>
      </c>
      <c r="O170" s="53">
        <v>1</v>
      </c>
      <c r="P170" s="53">
        <v>1</v>
      </c>
      <c r="Q170" s="53">
        <v>1</v>
      </c>
      <c r="R170" s="53">
        <v>1</v>
      </c>
      <c r="S170" s="53">
        <v>1</v>
      </c>
      <c r="T170" s="53">
        <v>1</v>
      </c>
      <c r="U170" s="53">
        <v>1</v>
      </c>
      <c r="V170" s="53" t="s">
        <v>103</v>
      </c>
      <c r="W170" s="53"/>
      <c r="X170" s="53">
        <v>1</v>
      </c>
      <c r="Y170" s="53"/>
      <c r="Z170" s="53"/>
      <c r="AA170" s="53">
        <v>1</v>
      </c>
      <c r="AB170" s="53">
        <v>1</v>
      </c>
      <c r="AC170" s="53"/>
      <c r="AD170" s="53">
        <v>1</v>
      </c>
      <c r="AE170" s="53">
        <v>1</v>
      </c>
      <c r="AF170" s="53">
        <v>1</v>
      </c>
      <c r="AG170" s="53">
        <v>1</v>
      </c>
      <c r="AH170" s="53">
        <v>1</v>
      </c>
      <c r="AI170" s="53"/>
      <c r="AJ170" s="53"/>
      <c r="AK170" s="53">
        <v>1</v>
      </c>
      <c r="AL170" s="53">
        <v>1</v>
      </c>
      <c r="AM170" s="53"/>
      <c r="AN170" s="53">
        <v>1</v>
      </c>
      <c r="AO170" s="53">
        <v>1</v>
      </c>
      <c r="AP170" s="53">
        <v>1</v>
      </c>
      <c r="AQ170" s="53"/>
      <c r="AR170" s="53">
        <v>1</v>
      </c>
      <c r="AS170" s="53">
        <v>1</v>
      </c>
      <c r="AT170" s="53">
        <v>1</v>
      </c>
      <c r="AU170" s="53">
        <v>1</v>
      </c>
      <c r="AV170" s="53">
        <v>1</v>
      </c>
      <c r="AW170" s="53">
        <v>1</v>
      </c>
      <c r="AX170" s="53">
        <v>1</v>
      </c>
      <c r="AY170" s="53">
        <v>1</v>
      </c>
      <c r="AZ170" s="53">
        <v>1</v>
      </c>
      <c r="BA170" s="53">
        <v>1</v>
      </c>
      <c r="BB170" s="53"/>
      <c r="BC170" s="53"/>
      <c r="BD170" s="53"/>
      <c r="BE170" s="54"/>
    </row>
    <row r="171" spans="1:57" ht="15" customHeight="1">
      <c r="A171" s="112"/>
      <c r="B171" s="115"/>
      <c r="C171" s="37" t="s">
        <v>42</v>
      </c>
      <c r="D171" s="22">
        <f t="shared" si="93"/>
        <v>1</v>
      </c>
      <c r="E171" s="38">
        <f>D171/SUM(D170:D172)</f>
        <v>0.027777777777777776</v>
      </c>
      <c r="F171" s="44"/>
      <c r="G171" s="74"/>
      <c r="I171" s="58" t="s">
        <v>103</v>
      </c>
      <c r="O171" s="58">
        <v>1</v>
      </c>
      <c r="AE171" s="58" t="s">
        <v>103</v>
      </c>
      <c r="BE171" s="59"/>
    </row>
    <row r="172" spans="1:57" ht="15" customHeight="1" thickBot="1">
      <c r="A172" s="113"/>
      <c r="B172" s="116"/>
      <c r="C172" s="39" t="s">
        <v>43</v>
      </c>
      <c r="D172" s="26">
        <f t="shared" si="93"/>
        <v>1</v>
      </c>
      <c r="E172" s="40">
        <f>D172/SUM(D170:D172)</f>
        <v>0.027777777777777776</v>
      </c>
      <c r="F172" s="46"/>
      <c r="G172" s="75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v>1</v>
      </c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3"/>
    </row>
    <row r="173" ht="15" customHeight="1" thickTop="1"/>
  </sheetData>
  <mergeCells count="149">
    <mergeCell ref="CA1:CA2"/>
    <mergeCell ref="CB1:CB2"/>
    <mergeCell ref="CC1:CC2"/>
    <mergeCell ref="BW1:BW2"/>
    <mergeCell ref="BX1:BX2"/>
    <mergeCell ref="BY1:BY2"/>
    <mergeCell ref="BZ1:BZ2"/>
    <mergeCell ref="BM1:BM2"/>
    <mergeCell ref="BN1:BN2"/>
    <mergeCell ref="BU1:BU2"/>
    <mergeCell ref="BV1:BV2"/>
    <mergeCell ref="BO1:BO2"/>
    <mergeCell ref="BP1:BP2"/>
    <mergeCell ref="BQ1:BQ2"/>
    <mergeCell ref="BR1:BR2"/>
    <mergeCell ref="BS1:BS2"/>
    <mergeCell ref="BT1:BT2"/>
    <mergeCell ref="BI1:BI2"/>
    <mergeCell ref="BJ1:BJ2"/>
    <mergeCell ref="BK1:BK2"/>
    <mergeCell ref="BL1:BL2"/>
    <mergeCell ref="BE1:BE2"/>
    <mergeCell ref="BF1:BF2"/>
    <mergeCell ref="BG1:BG2"/>
    <mergeCell ref="BH1:BH2"/>
    <mergeCell ref="BA1:BA2"/>
    <mergeCell ref="BB1:BB2"/>
    <mergeCell ref="BC1:BC2"/>
    <mergeCell ref="BD1:BD2"/>
    <mergeCell ref="AW1:AW2"/>
    <mergeCell ref="AX1:AX2"/>
    <mergeCell ref="AY1:AY2"/>
    <mergeCell ref="AZ1:AZ2"/>
    <mergeCell ref="AS1:AS2"/>
    <mergeCell ref="AT1:AT2"/>
    <mergeCell ref="AU1:AU2"/>
    <mergeCell ref="AV1:AV2"/>
    <mergeCell ref="AR1:AR2"/>
    <mergeCell ref="AQ1:AQ2"/>
    <mergeCell ref="AO1:AO2"/>
    <mergeCell ref="AP1:AP2"/>
    <mergeCell ref="AH1:AH2"/>
    <mergeCell ref="AL1:AL2"/>
    <mergeCell ref="AM1:AM2"/>
    <mergeCell ref="AN1:AN2"/>
    <mergeCell ref="AK1:AK2"/>
    <mergeCell ref="AD1:AD2"/>
    <mergeCell ref="AE1:AE2"/>
    <mergeCell ref="AF1:AF2"/>
    <mergeCell ref="AG1:AG2"/>
    <mergeCell ref="AA1:AA2"/>
    <mergeCell ref="AB1:AB2"/>
    <mergeCell ref="AC1:AC2"/>
    <mergeCell ref="Z1:Z2"/>
    <mergeCell ref="A170:A172"/>
    <mergeCell ref="B170:B172"/>
    <mergeCell ref="B164:B166"/>
    <mergeCell ref="W1:W2"/>
    <mergeCell ref="B156:B158"/>
    <mergeCell ref="A164:A166"/>
    <mergeCell ref="A167:A169"/>
    <mergeCell ref="B167:B169"/>
    <mergeCell ref="B162:C162"/>
    <mergeCell ref="B163:C163"/>
    <mergeCell ref="B161:C161"/>
    <mergeCell ref="A156:A158"/>
    <mergeCell ref="A150:A152"/>
    <mergeCell ref="B150:B152"/>
    <mergeCell ref="A153:A155"/>
    <mergeCell ref="B153:B155"/>
    <mergeCell ref="A147:A149"/>
    <mergeCell ref="B147:B149"/>
    <mergeCell ref="B159:C159"/>
    <mergeCell ref="B160:C160"/>
    <mergeCell ref="A144:A146"/>
    <mergeCell ref="B144:B146"/>
    <mergeCell ref="A123:A128"/>
    <mergeCell ref="B123:B128"/>
    <mergeCell ref="B141:B143"/>
    <mergeCell ref="A141:A143"/>
    <mergeCell ref="A129:A134"/>
    <mergeCell ref="B129:B134"/>
    <mergeCell ref="A135:A140"/>
    <mergeCell ref="B135:B140"/>
    <mergeCell ref="A111:A116"/>
    <mergeCell ref="B111:B116"/>
    <mergeCell ref="A117:A122"/>
    <mergeCell ref="B117:B122"/>
    <mergeCell ref="A99:A104"/>
    <mergeCell ref="B99:B104"/>
    <mergeCell ref="A105:A110"/>
    <mergeCell ref="B105:B110"/>
    <mergeCell ref="A87:A92"/>
    <mergeCell ref="B87:B92"/>
    <mergeCell ref="A93:A98"/>
    <mergeCell ref="B93:B98"/>
    <mergeCell ref="A75:A80"/>
    <mergeCell ref="B75:B80"/>
    <mergeCell ref="A81:A86"/>
    <mergeCell ref="B81:B86"/>
    <mergeCell ref="A63:A68"/>
    <mergeCell ref="B63:B68"/>
    <mergeCell ref="A69:A74"/>
    <mergeCell ref="B69:B74"/>
    <mergeCell ref="B29:B34"/>
    <mergeCell ref="A53:A57"/>
    <mergeCell ref="B53:B57"/>
    <mergeCell ref="A58:A62"/>
    <mergeCell ref="B58:B62"/>
    <mergeCell ref="A3:A4"/>
    <mergeCell ref="E1:E2"/>
    <mergeCell ref="A23:A28"/>
    <mergeCell ref="A47:A52"/>
    <mergeCell ref="B47:B52"/>
    <mergeCell ref="A41:A46"/>
    <mergeCell ref="B41:B46"/>
    <mergeCell ref="A35:A40"/>
    <mergeCell ref="B35:B40"/>
    <mergeCell ref="A29:A34"/>
    <mergeCell ref="J1:J2"/>
    <mergeCell ref="M1:M2"/>
    <mergeCell ref="F1:F2"/>
    <mergeCell ref="A17:A22"/>
    <mergeCell ref="B17:B22"/>
    <mergeCell ref="B5:B10"/>
    <mergeCell ref="A5:A10"/>
    <mergeCell ref="B11:B16"/>
    <mergeCell ref="A11:A16"/>
    <mergeCell ref="B3:B4"/>
    <mergeCell ref="I1:I2"/>
    <mergeCell ref="G1:G2"/>
    <mergeCell ref="H1:H2"/>
    <mergeCell ref="D1:D2"/>
    <mergeCell ref="X1:X2"/>
    <mergeCell ref="K1:K2"/>
    <mergeCell ref="L1:L2"/>
    <mergeCell ref="Q1:Q2"/>
    <mergeCell ref="N1:N2"/>
    <mergeCell ref="O1:O2"/>
    <mergeCell ref="Y1:Y2"/>
    <mergeCell ref="B23:B28"/>
    <mergeCell ref="AI1:AI2"/>
    <mergeCell ref="AJ1:AJ2"/>
    <mergeCell ref="P1:P2"/>
    <mergeCell ref="R1:R2"/>
    <mergeCell ref="S1:S2"/>
    <mergeCell ref="T1:T2"/>
    <mergeCell ref="U1:U2"/>
    <mergeCell ref="V1:V2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>&amp;LFAI / CIA&amp;C&amp;12ANNUAL STATISTICS For 2010
&amp;RAttachment 4</oddHeader>
    <oddFooter>&amp;C&amp;P/&amp;N</oddFooter>
  </headerFooter>
  <rowBreaks count="4" manualBreakCount="4">
    <brk id="40" max="6" man="1"/>
    <brk id="80" max="6" man="1"/>
    <brk id="11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5" sqref="A3:A25"/>
    </sheetView>
  </sheetViews>
  <sheetFormatPr defaultColWidth="9.140625" defaultRowHeight="12.75"/>
  <cols>
    <col min="1" max="1" width="29.140625" style="0" customWidth="1"/>
  </cols>
  <sheetData>
    <row r="1" ht="12.75">
      <c r="A1" t="s">
        <v>104</v>
      </c>
    </row>
    <row r="3" ht="12.75">
      <c r="A3" t="s">
        <v>127</v>
      </c>
    </row>
    <row r="4" ht="12.75">
      <c r="A4" t="s">
        <v>107</v>
      </c>
    </row>
    <row r="5" ht="12.75">
      <c r="A5" t="s">
        <v>117</v>
      </c>
    </row>
    <row r="6" ht="12.75">
      <c r="A6" t="s">
        <v>105</v>
      </c>
    </row>
    <row r="7" ht="12.75">
      <c r="A7" t="s">
        <v>128</v>
      </c>
    </row>
    <row r="8" ht="12.75">
      <c r="A8" t="s">
        <v>118</v>
      </c>
    </row>
    <row r="9" ht="12.75">
      <c r="A9" t="s">
        <v>121</v>
      </c>
    </row>
    <row r="10" ht="12.75">
      <c r="A10" t="s">
        <v>112</v>
      </c>
    </row>
    <row r="11" ht="12.75">
      <c r="A11" t="s">
        <v>119</v>
      </c>
    </row>
    <row r="12" ht="12.75">
      <c r="A12" t="s">
        <v>120</v>
      </c>
    </row>
    <row r="13" ht="12.75">
      <c r="A13" t="s">
        <v>108</v>
      </c>
    </row>
    <row r="14" ht="12.75">
      <c r="A14" t="s">
        <v>124</v>
      </c>
    </row>
    <row r="15" ht="12.75">
      <c r="A15" t="s">
        <v>110</v>
      </c>
    </row>
    <row r="16" ht="12.75">
      <c r="A16" t="s">
        <v>114</v>
      </c>
    </row>
    <row r="17" ht="12.75">
      <c r="A17" t="s">
        <v>123</v>
      </c>
    </row>
    <row r="18" ht="12.75">
      <c r="A18" t="s">
        <v>115</v>
      </c>
    </row>
    <row r="19" ht="12.75">
      <c r="A19" t="s">
        <v>129</v>
      </c>
    </row>
    <row r="20" ht="12.75">
      <c r="A20" t="s">
        <v>113</v>
      </c>
    </row>
    <row r="21" ht="12.75">
      <c r="A21" t="s">
        <v>111</v>
      </c>
    </row>
    <row r="22" ht="12.75">
      <c r="A22" t="s">
        <v>122</v>
      </c>
    </row>
    <row r="23" ht="12.75">
      <c r="A23" t="s">
        <v>106</v>
      </c>
    </row>
    <row r="24" ht="12.75">
      <c r="A24" t="s">
        <v>109</v>
      </c>
    </row>
    <row r="25" ht="12.75">
      <c r="A25" t="s">
        <v>126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Alex Nagorski</cp:lastModifiedBy>
  <cp:lastPrinted>2006-03-02T04:18:43Z</cp:lastPrinted>
  <dcterms:created xsi:type="dcterms:W3CDTF">2002-03-28T10:44:29Z</dcterms:created>
  <dcterms:modified xsi:type="dcterms:W3CDTF">2011-03-26T21:23:55Z</dcterms:modified>
  <cp:category/>
  <cp:version/>
  <cp:contentType/>
  <cp:contentStatus/>
</cp:coreProperties>
</file>