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'Sheet1'!$A$1:$G$172</definedName>
    <definedName name="_xlnm.Print_Titles" localSheetId="0">'Sheet1'!$A:$G,'Sheet1'!$1:$4</definedName>
  </definedNames>
  <calcPr fullCalcOnLoad="1"/>
</workbook>
</file>

<file path=xl/sharedStrings.xml><?xml version="1.0" encoding="utf-8"?>
<sst xmlns="http://schemas.openxmlformats.org/spreadsheetml/2006/main" count="256" uniqueCount="108">
  <si>
    <t>Number of licensed aerostat pilots (P1)</t>
  </si>
  <si>
    <t>Number of aerostat pilots under training (PuT)</t>
  </si>
  <si>
    <t>Number of licensed aerostat flight instructors (CFI)</t>
  </si>
  <si>
    <t>Number of aerostats with valid Certificate of Airworthiness (C of A)</t>
  </si>
  <si>
    <t>Number of active aerostat manufacturers</t>
  </si>
  <si>
    <t>Number of aerostats built in current year</t>
  </si>
  <si>
    <t>Number of National Record claimed</t>
  </si>
  <si>
    <t>Number of FAI World Record claimed</t>
  </si>
  <si>
    <t xml:space="preserve">Cost of National Record Fees in US$ (if any) </t>
  </si>
  <si>
    <t>Cost of World Record Fees in US$ (if any)</t>
  </si>
  <si>
    <t>Number of injured in aerostat accidents</t>
  </si>
  <si>
    <t>Number of CIA sanctioned FAI CAT2 events</t>
  </si>
  <si>
    <t>Number of National Championship tasks flown</t>
  </si>
  <si>
    <t>Number of National Championship participants</t>
  </si>
  <si>
    <t>Number of FAI Sporting Licenses issued by NAC</t>
  </si>
  <si>
    <t>AA</t>
  </si>
  <si>
    <t>AM</t>
  </si>
  <si>
    <t>AX</t>
  </si>
  <si>
    <t>BA</t>
  </si>
  <si>
    <t>BX</t>
  </si>
  <si>
    <t>TOTAL</t>
  </si>
  <si>
    <t>Sporting Powers held by Balloon Federation</t>
  </si>
  <si>
    <t>YES</t>
  </si>
  <si>
    <t>NO</t>
  </si>
  <si>
    <t>Don't know</t>
  </si>
  <si>
    <t>National Ranking List in operation</t>
  </si>
  <si>
    <t>FAI Championship selection process based on</t>
  </si>
  <si>
    <t>National Ranking List</t>
  </si>
  <si>
    <t>National Championship</t>
  </si>
  <si>
    <t>Combination</t>
  </si>
  <si>
    <t>Ballooning Youth activities</t>
  </si>
  <si>
    <t>Balloon Federation with individual members</t>
  </si>
  <si>
    <t>NAC with individual members</t>
  </si>
  <si>
    <t>AVERAGE</t>
  </si>
  <si>
    <t>Number of Officials</t>
  </si>
  <si>
    <t>Number of ballooning associations</t>
  </si>
  <si>
    <t>Number of ballooning associations member of Ballooning Federation or NAC</t>
  </si>
  <si>
    <t>Number of commercial balloon operators</t>
  </si>
  <si>
    <t>Proportions (%) of</t>
  </si>
  <si>
    <t>competition &amp; records</t>
  </si>
  <si>
    <t>commercial &amp; passenger</t>
  </si>
  <si>
    <t>Pilot Licences issued by</t>
  </si>
  <si>
    <t>Government</t>
  </si>
  <si>
    <t>NAC</t>
  </si>
  <si>
    <t>Ballooning Federation</t>
  </si>
  <si>
    <t>CofA issued by</t>
  </si>
  <si>
    <t>CIA delegate replied</t>
  </si>
  <si>
    <t>yes</t>
  </si>
  <si>
    <t>no</t>
  </si>
  <si>
    <t>Total number of CIA delegates</t>
  </si>
  <si>
    <t>%</t>
  </si>
  <si>
    <t>pleasure &amp; fun</t>
  </si>
  <si>
    <t>Number of fatalities in aerostat accidents</t>
  </si>
  <si>
    <t>Number of CIA sanctioned FAI CAT1 events</t>
  </si>
  <si>
    <r>
      <t xml:space="preserve">Number of aerostat accidents </t>
    </r>
    <r>
      <rPr>
        <b/>
        <vertAlign val="superscript"/>
        <sz val="8"/>
        <rFont val="Arial"/>
        <family val="2"/>
      </rPr>
      <t>2</t>
    </r>
  </si>
  <si>
    <r>
      <t xml:space="preserve">Number of aerostat incidents </t>
    </r>
    <r>
      <rPr>
        <b/>
        <vertAlign val="superscript"/>
        <sz val="8"/>
        <rFont val="Arial"/>
        <family val="2"/>
      </rPr>
      <t>3</t>
    </r>
  </si>
  <si>
    <t>AUSTRALIA</t>
  </si>
  <si>
    <t>AUSTRIA</t>
  </si>
  <si>
    <t>BELGIUM</t>
  </si>
  <si>
    <t>BRAZIL</t>
  </si>
  <si>
    <t>CHILE</t>
  </si>
  <si>
    <t>CHINA</t>
  </si>
  <si>
    <t>CROATIA</t>
  </si>
  <si>
    <t>CZECH REPUBLIC</t>
  </si>
  <si>
    <t>DENMARK</t>
  </si>
  <si>
    <t>EGYPT</t>
  </si>
  <si>
    <t>FINLAND</t>
  </si>
  <si>
    <t>GERMANY</t>
  </si>
  <si>
    <t>GREECE</t>
  </si>
  <si>
    <t>HONG KONG</t>
  </si>
  <si>
    <t>HUNGARY</t>
  </si>
  <si>
    <t>ICELAND</t>
  </si>
  <si>
    <t>IRELAND</t>
  </si>
  <si>
    <t>ITALY</t>
  </si>
  <si>
    <t>JAPAN</t>
  </si>
  <si>
    <t>KENYA</t>
  </si>
  <si>
    <t>KOREA</t>
  </si>
  <si>
    <t>LATVIA</t>
  </si>
  <si>
    <t>LITHUANIA</t>
  </si>
  <si>
    <t>NETHERLANDS</t>
  </si>
  <si>
    <t>NEW ZEALAND</t>
  </si>
  <si>
    <t>NORWAY</t>
  </si>
  <si>
    <t>POLAND</t>
  </si>
  <si>
    <t>RUSSIA</t>
  </si>
  <si>
    <t>SLOVAK REPUBLIC</t>
  </si>
  <si>
    <t>SLOVENIA</t>
  </si>
  <si>
    <t>SOUTH AFRICA</t>
  </si>
  <si>
    <t>SPAIN</t>
  </si>
  <si>
    <t>SWEDEN</t>
  </si>
  <si>
    <t>SWITZERLAND</t>
  </si>
  <si>
    <t>TURKEY</t>
  </si>
  <si>
    <t>UKRAINE</t>
  </si>
  <si>
    <t>UK</t>
  </si>
  <si>
    <t>USA</t>
  </si>
  <si>
    <t>VENEZUELA</t>
  </si>
  <si>
    <t>Cost of Sporting Licence (US$)</t>
  </si>
  <si>
    <t>Number of aerostat flights during year</t>
  </si>
  <si>
    <t>Number of FAI Sporting Licenses issued by Balloon Federation</t>
  </si>
  <si>
    <t>Number of events not sanctioned by CIA, NAC or Balloon Federation</t>
  </si>
  <si>
    <t>Hours flown during the year (all aerostat flights)</t>
  </si>
  <si>
    <t>FRANCE</t>
  </si>
  <si>
    <t>INDIA</t>
  </si>
  <si>
    <t>SERBIA &amp; MONTENEGRO</t>
  </si>
  <si>
    <t>MACEDONIA</t>
  </si>
  <si>
    <t>CANADA</t>
  </si>
  <si>
    <t>LUXEMBOURG</t>
  </si>
  <si>
    <t>MEXICO</t>
  </si>
  <si>
    <t>PERU</t>
  </si>
</sst>
</file>

<file path=xl/styles.xml><?xml version="1.0" encoding="utf-8"?>
<styleSheet xmlns="http://schemas.openxmlformats.org/spreadsheetml/2006/main">
  <numFmts count="3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&quot;€&quot;\ * #,##0.00_);_(&quot;€&quot;\ * \(#,##0.00\);_(&quot;€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%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left" vertical="center" wrapText="1" inden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0" fontId="1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2" borderId="6" xfId="0" applyNumberFormat="1" applyFont="1" applyFill="1" applyBorder="1" applyAlignment="1" applyProtection="1">
      <alignment horizontal="center" vertical="center" wrapText="1"/>
      <protection/>
    </xf>
    <xf numFmtId="10" fontId="1" fillId="2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2" borderId="11" xfId="0" applyNumberFormat="1" applyFont="1" applyFill="1" applyBorder="1" applyAlignment="1" applyProtection="1">
      <alignment horizontal="center" vertical="center" wrapText="1"/>
      <protection/>
    </xf>
    <xf numFmtId="10" fontId="1" fillId="2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/>
      <protection/>
    </xf>
    <xf numFmtId="10" fontId="1" fillId="0" borderId="5" xfId="0" applyNumberFormat="1" applyFont="1" applyBorder="1" applyAlignment="1" applyProtection="1">
      <alignment horizontal="center" vertical="center"/>
      <protection/>
    </xf>
    <xf numFmtId="1" fontId="2" fillId="0" borderId="4" xfId="0" applyNumberFormat="1" applyFont="1" applyBorder="1" applyAlignment="1" applyProtection="1">
      <alignment horizontal="center" vertical="center"/>
      <protection/>
    </xf>
    <xf numFmtId="9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0" fontId="1" fillId="0" borderId="14" xfId="0" applyNumberFormat="1" applyFont="1" applyBorder="1" applyAlignment="1" applyProtection="1">
      <alignment horizontal="center" vertical="center"/>
      <protection/>
    </xf>
    <xf numFmtId="1" fontId="2" fillId="0" borderId="15" xfId="0" applyNumberFormat="1" applyFont="1" applyBorder="1" applyAlignment="1" applyProtection="1">
      <alignment horizontal="center" vertical="center"/>
      <protection/>
    </xf>
    <xf numFmtId="9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0" fontId="1" fillId="0" borderId="17" xfId="0" applyNumberFormat="1" applyFont="1" applyBorder="1" applyAlignment="1" applyProtection="1">
      <alignment horizontal="center" vertical="center"/>
      <protection/>
    </xf>
    <xf numFmtId="1" fontId="2" fillId="0" borderId="9" xfId="0" applyNumberFormat="1" applyFont="1" applyBorder="1" applyAlignment="1" applyProtection="1">
      <alignment horizontal="center" vertical="center"/>
      <protection/>
    </xf>
    <xf numFmtId="9" fontId="1" fillId="0" borderId="19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9" fontId="1" fillId="0" borderId="21" xfId="0" applyNumberFormat="1" applyFont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/>
    </xf>
    <xf numFmtId="9" fontId="1" fillId="0" borderId="22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0" fontId="1" fillId="1" borderId="5" xfId="0" applyNumberFormat="1" applyFont="1" applyFill="1" applyBorder="1" applyAlignment="1" applyProtection="1">
      <alignment horizontal="center" vertical="center"/>
      <protection/>
    </xf>
    <xf numFmtId="10" fontId="1" fillId="1" borderId="13" xfId="0" applyNumberFormat="1" applyFont="1" applyFill="1" applyBorder="1" applyAlignment="1" applyProtection="1">
      <alignment horizontal="center" vertical="center"/>
      <protection/>
    </xf>
    <xf numFmtId="10" fontId="1" fillId="1" borderId="14" xfId="0" applyNumberFormat="1" applyFont="1" applyFill="1" applyBorder="1" applyAlignment="1" applyProtection="1">
      <alignment horizontal="center" vertical="center"/>
      <protection/>
    </xf>
    <xf numFmtId="10" fontId="1" fillId="1" borderId="16" xfId="0" applyNumberFormat="1" applyFont="1" applyFill="1" applyBorder="1" applyAlignment="1" applyProtection="1">
      <alignment horizontal="center" vertical="center"/>
      <protection/>
    </xf>
    <xf numFmtId="10" fontId="1" fillId="1" borderId="17" xfId="0" applyNumberFormat="1" applyFont="1" applyFill="1" applyBorder="1" applyAlignment="1" applyProtection="1">
      <alignment horizontal="center" vertical="center"/>
      <protection/>
    </xf>
    <xf numFmtId="10" fontId="1" fillId="1" borderId="23" xfId="0" applyNumberFormat="1" applyFont="1" applyFill="1" applyBorder="1" applyAlignment="1" applyProtection="1">
      <alignment horizontal="center" vertical="center"/>
      <protection/>
    </xf>
    <xf numFmtId="10" fontId="1" fillId="1" borderId="19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/>
      <protection/>
    </xf>
    <xf numFmtId="9" fontId="1" fillId="3" borderId="13" xfId="0" applyNumberFormat="1" applyFont="1" applyFill="1" applyBorder="1" applyAlignment="1" applyProtection="1">
      <alignment horizontal="center" vertical="center"/>
      <protection/>
    </xf>
    <xf numFmtId="9" fontId="1" fillId="1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/>
      <protection/>
    </xf>
    <xf numFmtId="9" fontId="1" fillId="3" borderId="16" xfId="0" applyNumberFormat="1" applyFont="1" applyFill="1" applyBorder="1" applyAlignment="1" applyProtection="1">
      <alignment horizontal="center" vertical="center"/>
      <protection/>
    </xf>
    <xf numFmtId="9" fontId="1" fillId="1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9" fontId="1" fillId="3" borderId="19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2" fillId="1" borderId="4" xfId="0" applyFont="1" applyFill="1" applyBorder="1" applyAlignment="1" applyProtection="1">
      <alignment horizontal="center" vertical="center"/>
      <protection/>
    </xf>
    <xf numFmtId="0" fontId="2" fillId="1" borderId="15" xfId="0" applyFont="1" applyFill="1" applyBorder="1" applyAlignment="1" applyProtection="1">
      <alignment horizontal="center" vertical="center"/>
      <protection/>
    </xf>
    <xf numFmtId="1" fontId="2" fillId="1" borderId="15" xfId="0" applyNumberFormat="1" applyFont="1" applyFill="1" applyBorder="1" applyAlignment="1" applyProtection="1">
      <alignment horizontal="center" vertical="center"/>
      <protection/>
    </xf>
    <xf numFmtId="1" fontId="2" fillId="1" borderId="4" xfId="0" applyNumberFormat="1" applyFont="1" applyFill="1" applyBorder="1" applyAlignment="1" applyProtection="1">
      <alignment horizontal="center" vertical="center"/>
      <protection/>
    </xf>
    <xf numFmtId="1" fontId="2" fillId="1" borderId="9" xfId="0" applyNumberFormat="1" applyFont="1" applyFill="1" applyBorder="1" applyAlignment="1" applyProtection="1">
      <alignment horizontal="center" vertical="center"/>
      <protection/>
    </xf>
    <xf numFmtId="9" fontId="1" fillId="1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 horizontal="center" vertical="center"/>
      <protection/>
    </xf>
    <xf numFmtId="10" fontId="1" fillId="0" borderId="25" xfId="0" applyNumberFormat="1" applyFont="1" applyBorder="1" applyAlignment="1" applyProtection="1">
      <alignment horizontal="center" vertical="center"/>
      <protection/>
    </xf>
    <xf numFmtId="1" fontId="2" fillId="0" borderId="25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29" xfId="0" applyFont="1" applyBorder="1" applyAlignment="1" applyProtection="1">
      <alignment horizontal="center" vertical="center" textRotation="90" wrapText="1"/>
      <protection locked="0"/>
    </xf>
    <xf numFmtId="0" fontId="2" fillId="4" borderId="30" xfId="0" applyFont="1" applyFill="1" applyBorder="1" applyAlignment="1" applyProtection="1">
      <alignment horizontal="left" vertical="center" wrapText="1" indent="1"/>
      <protection/>
    </xf>
    <xf numFmtId="0" fontId="2" fillId="0" borderId="31" xfId="0" applyFont="1" applyBorder="1" applyAlignment="1" applyProtection="1">
      <alignment horizontal="left" vertical="center" wrapText="1" indent="1"/>
      <protection/>
    </xf>
    <xf numFmtId="0" fontId="2" fillId="0" borderId="32" xfId="0" applyFont="1" applyBorder="1" applyAlignment="1" applyProtection="1">
      <alignment horizontal="left" vertical="center" wrapText="1" indent="1"/>
      <protection/>
    </xf>
    <xf numFmtId="0" fontId="1" fillId="4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left" vertical="center" wrapText="1" indent="1"/>
      <protection/>
    </xf>
    <xf numFmtId="0" fontId="2" fillId="4" borderId="6" xfId="0" applyFont="1" applyFill="1" applyBorder="1" applyAlignment="1" applyProtection="1">
      <alignment horizontal="left" vertical="center" wrapText="1" indent="1"/>
      <protection/>
    </xf>
    <xf numFmtId="0" fontId="2" fillId="4" borderId="33" xfId="0" applyFont="1" applyFill="1" applyBorder="1" applyAlignment="1" applyProtection="1">
      <alignment horizontal="left" vertical="center" wrapText="1" indent="1"/>
      <protection/>
    </xf>
    <xf numFmtId="0" fontId="2" fillId="4" borderId="11" xfId="0" applyFont="1" applyFill="1" applyBorder="1" applyAlignment="1" applyProtection="1">
      <alignment horizontal="left" vertical="center" wrapText="1" indent="1"/>
      <protection/>
    </xf>
    <xf numFmtId="0" fontId="1" fillId="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20" xfId="0" applyFont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left" vertical="center"/>
      <protection/>
    </xf>
    <xf numFmtId="1" fontId="2" fillId="0" borderId="4" xfId="0" applyNumberFormat="1" applyFont="1" applyBorder="1" applyAlignment="1" applyProtection="1">
      <alignment horizontal="center" vertical="center" wrapText="1"/>
      <protection/>
    </xf>
    <xf numFmtId="1" fontId="2" fillId="0" borderId="18" xfId="0" applyNumberFormat="1" applyFont="1" applyBorder="1" applyAlignment="1" applyProtection="1">
      <alignment horizontal="center" vertical="center" wrapText="1"/>
      <protection/>
    </xf>
    <xf numFmtId="10" fontId="2" fillId="0" borderId="13" xfId="0" applyNumberFormat="1" applyFont="1" applyBorder="1" applyAlignment="1" applyProtection="1">
      <alignment horizontal="center" vertical="center" wrapText="1"/>
      <protection/>
    </xf>
    <xf numFmtId="10" fontId="2" fillId="0" borderId="23" xfId="0" applyNumberFormat="1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 vertical="center" wrapText="1" indent="1"/>
      <protection/>
    </xf>
    <xf numFmtId="0" fontId="4" fillId="0" borderId="33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left" inden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9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2"/>
  <sheetViews>
    <sheetView tabSelected="1" zoomScaleSheetLayoutView="100" workbookViewId="0" topLeftCell="A1">
      <pane xSplit="7" topLeftCell="H1" activePane="topRight" state="frozen"/>
      <selection pane="topLeft" activeCell="A1" sqref="A1"/>
      <selection pane="topRight" activeCell="AC176" sqref="AC176"/>
    </sheetView>
  </sheetViews>
  <sheetFormatPr defaultColWidth="9.140625" defaultRowHeight="15" customHeight="1"/>
  <cols>
    <col min="1" max="1" width="5.57421875" style="59" customWidth="1"/>
    <col min="2" max="2" width="19.00390625" style="4" customWidth="1"/>
    <col min="3" max="3" width="18.28125" style="60" customWidth="1"/>
    <col min="4" max="4" width="9.140625" style="61" customWidth="1"/>
    <col min="5" max="5" width="9.140625" style="62" customWidth="1"/>
    <col min="6" max="6" width="9.140625" style="63" customWidth="1"/>
    <col min="7" max="7" width="9.140625" style="62" customWidth="1"/>
    <col min="8" max="57" width="9.140625" style="70" customWidth="1"/>
    <col min="58" max="16384" width="9.140625" style="1" customWidth="1"/>
  </cols>
  <sheetData>
    <row r="1" spans="1:81" s="2" customFormat="1" ht="48.75" customHeight="1" thickBot="1" thickTop="1">
      <c r="A1" s="3"/>
      <c r="B1" s="4"/>
      <c r="C1" s="5"/>
      <c r="D1" s="102" t="s">
        <v>20</v>
      </c>
      <c r="E1" s="104" t="s">
        <v>50</v>
      </c>
      <c r="F1" s="102" t="s">
        <v>33</v>
      </c>
      <c r="G1" s="104" t="s">
        <v>50</v>
      </c>
      <c r="H1" s="83" t="s">
        <v>56</v>
      </c>
      <c r="I1" s="83" t="s">
        <v>57</v>
      </c>
      <c r="J1" s="83" t="s">
        <v>58</v>
      </c>
      <c r="K1" s="83" t="s">
        <v>59</v>
      </c>
      <c r="L1" s="83" t="s">
        <v>104</v>
      </c>
      <c r="M1" s="83" t="s">
        <v>60</v>
      </c>
      <c r="N1" s="83" t="s">
        <v>61</v>
      </c>
      <c r="O1" s="83" t="s">
        <v>62</v>
      </c>
      <c r="P1" s="83" t="s">
        <v>63</v>
      </c>
      <c r="Q1" s="83" t="s">
        <v>64</v>
      </c>
      <c r="R1" s="83" t="s">
        <v>65</v>
      </c>
      <c r="S1" s="83" t="s">
        <v>66</v>
      </c>
      <c r="T1" s="83" t="s">
        <v>100</v>
      </c>
      <c r="U1" s="83" t="s">
        <v>67</v>
      </c>
      <c r="V1" s="83" t="s">
        <v>68</v>
      </c>
      <c r="W1" s="83" t="s">
        <v>69</v>
      </c>
      <c r="X1" s="83" t="s">
        <v>70</v>
      </c>
      <c r="Y1" s="83" t="s">
        <v>71</v>
      </c>
      <c r="Z1" s="83" t="s">
        <v>101</v>
      </c>
      <c r="AA1" s="83" t="s">
        <v>72</v>
      </c>
      <c r="AB1" s="83" t="s">
        <v>73</v>
      </c>
      <c r="AC1" s="83" t="s">
        <v>74</v>
      </c>
      <c r="AD1" s="83" t="s">
        <v>75</v>
      </c>
      <c r="AE1" s="83" t="s">
        <v>76</v>
      </c>
      <c r="AF1" s="83" t="s">
        <v>77</v>
      </c>
      <c r="AG1" s="83" t="s">
        <v>78</v>
      </c>
      <c r="AH1" s="83" t="s">
        <v>105</v>
      </c>
      <c r="AI1" s="83" t="s">
        <v>103</v>
      </c>
      <c r="AJ1" s="83" t="s">
        <v>106</v>
      </c>
      <c r="AK1" s="83" t="s">
        <v>79</v>
      </c>
      <c r="AL1" s="83" t="s">
        <v>80</v>
      </c>
      <c r="AM1" s="83" t="s">
        <v>81</v>
      </c>
      <c r="AN1" s="83" t="s">
        <v>107</v>
      </c>
      <c r="AO1" s="83" t="s">
        <v>82</v>
      </c>
      <c r="AP1" s="83" t="s">
        <v>83</v>
      </c>
      <c r="AQ1" s="83" t="s">
        <v>102</v>
      </c>
      <c r="AR1" s="83" t="s">
        <v>84</v>
      </c>
      <c r="AS1" s="83" t="s">
        <v>85</v>
      </c>
      <c r="AT1" s="83" t="s">
        <v>86</v>
      </c>
      <c r="AU1" s="83" t="s">
        <v>87</v>
      </c>
      <c r="AV1" s="83" t="s">
        <v>88</v>
      </c>
      <c r="AW1" s="83" t="s">
        <v>89</v>
      </c>
      <c r="AX1" s="83" t="s">
        <v>90</v>
      </c>
      <c r="AY1" s="83" t="s">
        <v>91</v>
      </c>
      <c r="AZ1" s="83" t="s">
        <v>92</v>
      </c>
      <c r="BA1" s="83" t="s">
        <v>93</v>
      </c>
      <c r="BB1" s="83" t="s">
        <v>94</v>
      </c>
      <c r="BC1" s="83">
        <v>48</v>
      </c>
      <c r="BD1" s="83">
        <v>49</v>
      </c>
      <c r="BE1" s="115">
        <v>50</v>
      </c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</row>
    <row r="2" spans="1:81" s="2" customFormat="1" ht="48.75" customHeight="1" thickBot="1" thickTop="1">
      <c r="A2" s="3"/>
      <c r="B2" s="6" t="s">
        <v>49</v>
      </c>
      <c r="C2" s="7">
        <v>47</v>
      </c>
      <c r="D2" s="103"/>
      <c r="E2" s="105"/>
      <c r="F2" s="103"/>
      <c r="G2" s="105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 t="s">
        <v>101</v>
      </c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116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</row>
    <row r="3" spans="1:57" ht="15" customHeight="1" thickBot="1" thickTop="1">
      <c r="A3" s="101"/>
      <c r="B3" s="100" t="s">
        <v>46</v>
      </c>
      <c r="C3" s="8" t="s">
        <v>47</v>
      </c>
      <c r="D3" s="9">
        <f aca="true" t="shared" si="0" ref="D3:D34">SUM(H3:BE3)</f>
        <v>29</v>
      </c>
      <c r="E3" s="10">
        <f>IF(D3&gt;0,D3/$C$2,"")</f>
        <v>0.6170212765957447</v>
      </c>
      <c r="F3" s="11"/>
      <c r="G3" s="12"/>
      <c r="H3" s="65">
        <v>1</v>
      </c>
      <c r="I3" s="65">
        <v>1</v>
      </c>
      <c r="J3" s="65">
        <v>1</v>
      </c>
      <c r="K3" s="65">
        <v>1</v>
      </c>
      <c r="L3" s="65">
        <v>1</v>
      </c>
      <c r="M3" s="65"/>
      <c r="N3" s="65"/>
      <c r="O3" s="65"/>
      <c r="P3" s="65">
        <v>1</v>
      </c>
      <c r="Q3" s="65">
        <v>1</v>
      </c>
      <c r="R3" s="65"/>
      <c r="S3" s="65">
        <v>1</v>
      </c>
      <c r="T3" s="65">
        <v>1</v>
      </c>
      <c r="U3" s="65">
        <v>1</v>
      </c>
      <c r="V3" s="65"/>
      <c r="W3" s="65">
        <v>1</v>
      </c>
      <c r="X3" s="65">
        <v>1</v>
      </c>
      <c r="Y3" s="65"/>
      <c r="Z3" s="65"/>
      <c r="AA3" s="65">
        <v>1</v>
      </c>
      <c r="AB3" s="65">
        <v>1</v>
      </c>
      <c r="AC3" s="65">
        <v>1</v>
      </c>
      <c r="AD3" s="65"/>
      <c r="AE3" s="65"/>
      <c r="AF3" s="65">
        <v>1</v>
      </c>
      <c r="AG3" s="65">
        <v>1</v>
      </c>
      <c r="AH3" s="65">
        <v>1</v>
      </c>
      <c r="AI3" s="65"/>
      <c r="AJ3" s="65"/>
      <c r="AK3" s="65">
        <v>1</v>
      </c>
      <c r="AL3" s="65"/>
      <c r="AM3" s="65"/>
      <c r="AN3" s="65"/>
      <c r="AO3" s="65">
        <v>1</v>
      </c>
      <c r="AP3" s="65"/>
      <c r="AQ3" s="64"/>
      <c r="AR3" s="65">
        <v>1</v>
      </c>
      <c r="AS3" s="65">
        <v>1</v>
      </c>
      <c r="AT3" s="65">
        <v>1</v>
      </c>
      <c r="AU3" s="65"/>
      <c r="AV3" s="65">
        <v>1</v>
      </c>
      <c r="AW3" s="65">
        <v>1</v>
      </c>
      <c r="AX3" s="65">
        <v>1</v>
      </c>
      <c r="AY3" s="65">
        <v>1</v>
      </c>
      <c r="AZ3" s="65">
        <v>1</v>
      </c>
      <c r="BA3" s="65">
        <v>1</v>
      </c>
      <c r="BB3" s="65"/>
      <c r="BC3" s="65"/>
      <c r="BD3" s="65"/>
      <c r="BE3" s="66"/>
    </row>
    <row r="4" spans="1:57" ht="15" customHeight="1" thickBot="1" thickTop="1">
      <c r="A4" s="101"/>
      <c r="B4" s="100"/>
      <c r="C4" s="13" t="s">
        <v>48</v>
      </c>
      <c r="D4" s="14">
        <f t="shared" si="0"/>
        <v>18</v>
      </c>
      <c r="E4" s="15">
        <f>IF(D4&gt;0,D4/$C$2,"")</f>
        <v>0.3829787234042553</v>
      </c>
      <c r="F4" s="16"/>
      <c r="G4" s="17"/>
      <c r="H4" s="67"/>
      <c r="I4" s="67"/>
      <c r="J4" s="67"/>
      <c r="K4" s="67"/>
      <c r="L4" s="67"/>
      <c r="M4" s="67">
        <v>1</v>
      </c>
      <c r="N4" s="67">
        <v>1</v>
      </c>
      <c r="O4" s="67">
        <v>1</v>
      </c>
      <c r="P4" s="67"/>
      <c r="Q4" s="68"/>
      <c r="R4" s="68">
        <v>1</v>
      </c>
      <c r="S4" s="68"/>
      <c r="T4" s="68"/>
      <c r="U4" s="68"/>
      <c r="V4" s="68">
        <v>1</v>
      </c>
      <c r="W4" s="68"/>
      <c r="X4" s="68"/>
      <c r="Y4" s="68">
        <v>1</v>
      </c>
      <c r="Z4" s="68">
        <v>1</v>
      </c>
      <c r="AA4" s="68"/>
      <c r="AB4" s="68"/>
      <c r="AC4" s="68"/>
      <c r="AD4" s="68">
        <v>1</v>
      </c>
      <c r="AE4" s="68">
        <v>1</v>
      </c>
      <c r="AF4" s="68"/>
      <c r="AG4" s="68"/>
      <c r="AH4" s="68"/>
      <c r="AI4" s="68">
        <v>1</v>
      </c>
      <c r="AJ4" s="68">
        <v>1</v>
      </c>
      <c r="AK4" s="68"/>
      <c r="AL4" s="68">
        <v>1</v>
      </c>
      <c r="AM4" s="68">
        <v>1</v>
      </c>
      <c r="AN4" s="68">
        <v>1</v>
      </c>
      <c r="AO4" s="68"/>
      <c r="AP4" s="68">
        <v>1</v>
      </c>
      <c r="AQ4" s="68">
        <v>1</v>
      </c>
      <c r="AR4" s="68"/>
      <c r="AS4" s="68"/>
      <c r="AT4" s="68"/>
      <c r="AU4" s="68">
        <v>1</v>
      </c>
      <c r="AV4" s="68"/>
      <c r="AW4" s="68"/>
      <c r="AX4" s="68"/>
      <c r="AY4" s="68"/>
      <c r="AZ4" s="68"/>
      <c r="BA4" s="68"/>
      <c r="BB4" s="68">
        <v>1</v>
      </c>
      <c r="BC4" s="68"/>
      <c r="BD4" s="68"/>
      <c r="BE4" s="69"/>
    </row>
    <row r="5" spans="1:57" ht="15" customHeight="1" thickTop="1">
      <c r="A5" s="95">
        <v>1</v>
      </c>
      <c r="B5" s="92" t="s">
        <v>0</v>
      </c>
      <c r="C5" s="18" t="s">
        <v>15</v>
      </c>
      <c r="D5" s="9">
        <f t="shared" si="0"/>
        <v>483</v>
      </c>
      <c r="E5" s="19">
        <f aca="true" t="shared" si="1" ref="E5:E10">IF(D5&gt;0,(D5/D$10),"")</f>
        <v>0.035698447893569844</v>
      </c>
      <c r="F5" s="20">
        <f aca="true" t="shared" si="2" ref="F5:F10">IF($D$3&gt;0,(D5/$D$3),"")</f>
        <v>16.655172413793103</v>
      </c>
      <c r="G5" s="21">
        <f aca="true" t="shared" si="3" ref="G5:G10">IF($D$3&gt;0,(F5/F$10),"")</f>
        <v>0.035698447893569844</v>
      </c>
      <c r="H5" s="65">
        <v>2</v>
      </c>
      <c r="I5" s="65">
        <v>58</v>
      </c>
      <c r="J5" s="65">
        <v>6</v>
      </c>
      <c r="K5" s="65"/>
      <c r="L5" s="65">
        <v>7</v>
      </c>
      <c r="M5" s="65"/>
      <c r="N5" s="65"/>
      <c r="O5" s="65"/>
      <c r="P5" s="65"/>
      <c r="Q5" s="65"/>
      <c r="R5" s="65"/>
      <c r="S5" s="65"/>
      <c r="T5" s="65">
        <v>18</v>
      </c>
      <c r="U5" s="65">
        <v>260</v>
      </c>
      <c r="V5" s="65"/>
      <c r="W5" s="65"/>
      <c r="X5" s="65">
        <v>3</v>
      </c>
      <c r="Y5" s="65"/>
      <c r="Z5" s="65"/>
      <c r="AA5" s="65"/>
      <c r="AB5" s="65">
        <v>1</v>
      </c>
      <c r="AC5" s="65">
        <v>3</v>
      </c>
      <c r="AD5" s="65"/>
      <c r="AE5" s="65"/>
      <c r="AF5" s="65"/>
      <c r="AG5" s="65"/>
      <c r="AH5" s="65"/>
      <c r="AI5" s="65"/>
      <c r="AJ5" s="65"/>
      <c r="AK5" s="65">
        <v>3</v>
      </c>
      <c r="AL5" s="65"/>
      <c r="AM5" s="65"/>
      <c r="AN5" s="65"/>
      <c r="AO5" s="65">
        <v>15</v>
      </c>
      <c r="AP5" s="65"/>
      <c r="AQ5" s="65"/>
      <c r="AR5" s="65"/>
      <c r="AS5" s="65"/>
      <c r="AT5" s="65"/>
      <c r="AU5" s="65"/>
      <c r="AV5" s="65">
        <v>1</v>
      </c>
      <c r="AW5" s="65">
        <v>13</v>
      </c>
      <c r="AX5" s="65"/>
      <c r="AY5" s="65"/>
      <c r="AZ5" s="65">
        <v>8</v>
      </c>
      <c r="BA5" s="65">
        <v>85</v>
      </c>
      <c r="BB5" s="65"/>
      <c r="BC5" s="65"/>
      <c r="BD5" s="65"/>
      <c r="BE5" s="66"/>
    </row>
    <row r="6" spans="1:57" ht="15" customHeight="1">
      <c r="A6" s="96"/>
      <c r="B6" s="93"/>
      <c r="C6" s="22" t="s">
        <v>16</v>
      </c>
      <c r="D6" s="23">
        <f t="shared" si="0"/>
        <v>36</v>
      </c>
      <c r="E6" s="24">
        <f t="shared" si="1"/>
        <v>0.0026607538802660754</v>
      </c>
      <c r="F6" s="25">
        <f t="shared" si="2"/>
        <v>1.2413793103448276</v>
      </c>
      <c r="G6" s="26">
        <f t="shared" si="3"/>
        <v>0.0026607538802660754</v>
      </c>
      <c r="H6" s="70">
        <v>2</v>
      </c>
      <c r="I6" s="70">
        <v>2</v>
      </c>
      <c r="J6" s="70">
        <v>3</v>
      </c>
      <c r="AV6" s="70">
        <v>2</v>
      </c>
      <c r="AW6" s="70">
        <v>1</v>
      </c>
      <c r="AZ6" s="70">
        <v>6</v>
      </c>
      <c r="BA6" s="70">
        <v>20</v>
      </c>
      <c r="BE6" s="71"/>
    </row>
    <row r="7" spans="1:57" ht="15" customHeight="1">
      <c r="A7" s="96"/>
      <c r="B7" s="93"/>
      <c r="C7" s="22" t="s">
        <v>17</v>
      </c>
      <c r="D7" s="23">
        <f t="shared" si="0"/>
        <v>12861</v>
      </c>
      <c r="E7" s="24">
        <f t="shared" si="1"/>
        <v>0.9505543237250554</v>
      </c>
      <c r="F7" s="25">
        <f t="shared" si="2"/>
        <v>443.48275862068965</v>
      </c>
      <c r="G7" s="26">
        <f t="shared" si="3"/>
        <v>0.9505543237250554</v>
      </c>
      <c r="H7" s="70">
        <v>230</v>
      </c>
      <c r="I7" s="70">
        <v>329</v>
      </c>
      <c r="J7" s="70">
        <v>320</v>
      </c>
      <c r="K7" s="70">
        <v>75</v>
      </c>
      <c r="L7" s="70">
        <v>269</v>
      </c>
      <c r="P7" s="70">
        <v>79</v>
      </c>
      <c r="Q7" s="70">
        <v>44</v>
      </c>
      <c r="S7" s="70">
        <v>56</v>
      </c>
      <c r="T7" s="70">
        <v>1115</v>
      </c>
      <c r="U7" s="70">
        <v>1500</v>
      </c>
      <c r="X7" s="70">
        <v>124</v>
      </c>
      <c r="AA7" s="70">
        <v>9</v>
      </c>
      <c r="AB7" s="70">
        <v>115</v>
      </c>
      <c r="AC7" s="70">
        <v>1559</v>
      </c>
      <c r="AF7" s="70">
        <v>5</v>
      </c>
      <c r="AG7" s="70">
        <v>47</v>
      </c>
      <c r="AH7" s="70">
        <v>36</v>
      </c>
      <c r="AK7" s="70">
        <v>174</v>
      </c>
      <c r="AO7" s="70">
        <v>125</v>
      </c>
      <c r="AR7" s="70">
        <v>24</v>
      </c>
      <c r="AS7" s="70">
        <v>81</v>
      </c>
      <c r="AT7" s="70">
        <v>49</v>
      </c>
      <c r="AV7" s="70">
        <v>144</v>
      </c>
      <c r="AW7" s="70">
        <v>384</v>
      </c>
      <c r="AX7" s="70">
        <v>26</v>
      </c>
      <c r="AY7" s="70">
        <v>22</v>
      </c>
      <c r="AZ7" s="70">
        <v>820</v>
      </c>
      <c r="BA7" s="70">
        <v>5100</v>
      </c>
      <c r="BE7" s="71"/>
    </row>
    <row r="8" spans="1:57" ht="15" customHeight="1">
      <c r="A8" s="96"/>
      <c r="B8" s="93"/>
      <c r="C8" s="22" t="s">
        <v>18</v>
      </c>
      <c r="D8" s="23">
        <f t="shared" si="0"/>
        <v>60</v>
      </c>
      <c r="E8" s="24">
        <f t="shared" si="1"/>
        <v>0.004434589800443459</v>
      </c>
      <c r="F8" s="25">
        <f t="shared" si="2"/>
        <v>2.0689655172413794</v>
      </c>
      <c r="G8" s="26">
        <f t="shared" si="3"/>
        <v>0.004434589800443459</v>
      </c>
      <c r="J8" s="70">
        <v>3</v>
      </c>
      <c r="L8" s="70">
        <v>2</v>
      </c>
      <c r="U8" s="70">
        <v>5</v>
      </c>
      <c r="AW8" s="70">
        <v>4</v>
      </c>
      <c r="AZ8" s="70">
        <v>6</v>
      </c>
      <c r="BA8" s="70">
        <v>40</v>
      </c>
      <c r="BE8" s="71"/>
    </row>
    <row r="9" spans="1:57" ht="15" customHeight="1" thickBot="1">
      <c r="A9" s="96"/>
      <c r="B9" s="93"/>
      <c r="C9" s="27" t="s">
        <v>19</v>
      </c>
      <c r="D9" s="28">
        <f t="shared" si="0"/>
        <v>90</v>
      </c>
      <c r="E9" s="29">
        <f t="shared" si="1"/>
        <v>0.0066518847006651885</v>
      </c>
      <c r="F9" s="30">
        <f t="shared" si="2"/>
        <v>3.103448275862069</v>
      </c>
      <c r="G9" s="31">
        <f t="shared" si="3"/>
        <v>0.0066518847006651885</v>
      </c>
      <c r="H9" s="68"/>
      <c r="I9" s="68">
        <v>4</v>
      </c>
      <c r="J9" s="68"/>
      <c r="K9" s="68">
        <v>2</v>
      </c>
      <c r="L9" s="68">
        <v>2</v>
      </c>
      <c r="M9" s="68"/>
      <c r="N9" s="68"/>
      <c r="O9" s="68"/>
      <c r="P9" s="68">
        <v>5</v>
      </c>
      <c r="Q9" s="68"/>
      <c r="R9" s="68"/>
      <c r="S9" s="68"/>
      <c r="T9" s="68"/>
      <c r="U9" s="68">
        <v>40</v>
      </c>
      <c r="V9" s="68"/>
      <c r="W9" s="68"/>
      <c r="X9" s="68">
        <v>6</v>
      </c>
      <c r="Y9" s="68"/>
      <c r="Z9" s="68"/>
      <c r="AA9" s="68"/>
      <c r="AB9" s="68">
        <v>5</v>
      </c>
      <c r="AC9" s="68">
        <v>3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>
        <v>3</v>
      </c>
      <c r="AP9" s="68"/>
      <c r="AQ9" s="68"/>
      <c r="AR9" s="68"/>
      <c r="AS9" s="68"/>
      <c r="AT9" s="68"/>
      <c r="AU9" s="68"/>
      <c r="AV9" s="68">
        <v>5</v>
      </c>
      <c r="AW9" s="68">
        <v>5</v>
      </c>
      <c r="AX9" s="68"/>
      <c r="AY9" s="68"/>
      <c r="AZ9" s="68">
        <v>5</v>
      </c>
      <c r="BA9" s="68">
        <v>5</v>
      </c>
      <c r="BB9" s="68"/>
      <c r="BC9" s="68"/>
      <c r="BD9" s="68"/>
      <c r="BE9" s="69"/>
    </row>
    <row r="10" spans="1:57" s="2" customFormat="1" ht="15" customHeight="1" thickBot="1" thickTop="1">
      <c r="A10" s="97"/>
      <c r="B10" s="94"/>
      <c r="C10" s="36" t="s">
        <v>20</v>
      </c>
      <c r="D10" s="32">
        <f t="shared" si="0"/>
        <v>13530</v>
      </c>
      <c r="E10" s="33">
        <f t="shared" si="1"/>
        <v>1</v>
      </c>
      <c r="F10" s="34">
        <f t="shared" si="2"/>
        <v>466.55172413793105</v>
      </c>
      <c r="G10" s="35">
        <f t="shared" si="3"/>
        <v>1</v>
      </c>
      <c r="H10" s="72">
        <f>SUM(H5:H9)</f>
        <v>234</v>
      </c>
      <c r="I10" s="72">
        <f aca="true" t="shared" si="4" ref="I10:BE10">SUM(I5:I9)</f>
        <v>393</v>
      </c>
      <c r="J10" s="72">
        <f t="shared" si="4"/>
        <v>332</v>
      </c>
      <c r="K10" s="72">
        <f t="shared" si="4"/>
        <v>77</v>
      </c>
      <c r="L10" s="72">
        <f t="shared" si="4"/>
        <v>280</v>
      </c>
      <c r="M10" s="72">
        <f t="shared" si="4"/>
        <v>0</v>
      </c>
      <c r="N10" s="72">
        <f t="shared" si="4"/>
        <v>0</v>
      </c>
      <c r="O10" s="72">
        <f t="shared" si="4"/>
        <v>0</v>
      </c>
      <c r="P10" s="72">
        <f t="shared" si="4"/>
        <v>84</v>
      </c>
      <c r="Q10" s="72">
        <f t="shared" si="4"/>
        <v>44</v>
      </c>
      <c r="R10" s="72">
        <f t="shared" si="4"/>
        <v>0</v>
      </c>
      <c r="S10" s="72">
        <f t="shared" si="4"/>
        <v>56</v>
      </c>
      <c r="T10" s="72">
        <f t="shared" si="4"/>
        <v>1133</v>
      </c>
      <c r="U10" s="72">
        <f t="shared" si="4"/>
        <v>1805</v>
      </c>
      <c r="V10" s="72">
        <f t="shared" si="4"/>
        <v>0</v>
      </c>
      <c r="W10" s="72">
        <f t="shared" si="4"/>
        <v>0</v>
      </c>
      <c r="X10" s="72">
        <f t="shared" si="4"/>
        <v>133</v>
      </c>
      <c r="Y10" s="72">
        <f t="shared" si="4"/>
        <v>0</v>
      </c>
      <c r="Z10" s="72"/>
      <c r="AA10" s="72">
        <f t="shared" si="4"/>
        <v>9</v>
      </c>
      <c r="AB10" s="72">
        <f t="shared" si="4"/>
        <v>121</v>
      </c>
      <c r="AC10" s="72">
        <f t="shared" si="4"/>
        <v>1565</v>
      </c>
      <c r="AD10" s="72">
        <f t="shared" si="4"/>
        <v>0</v>
      </c>
      <c r="AE10" s="72">
        <f t="shared" si="4"/>
        <v>0</v>
      </c>
      <c r="AF10" s="72">
        <f t="shared" si="4"/>
        <v>5</v>
      </c>
      <c r="AG10" s="72">
        <f t="shared" si="4"/>
        <v>47</v>
      </c>
      <c r="AH10" s="72">
        <f t="shared" si="4"/>
        <v>36</v>
      </c>
      <c r="AI10" s="72">
        <f>SUM(AI5:AI9)</f>
        <v>0</v>
      </c>
      <c r="AJ10" s="72">
        <f>SUM(AJ5:AJ9)</f>
        <v>0</v>
      </c>
      <c r="AK10" s="72">
        <f t="shared" si="4"/>
        <v>177</v>
      </c>
      <c r="AL10" s="72">
        <f t="shared" si="4"/>
        <v>0</v>
      </c>
      <c r="AM10" s="72">
        <f t="shared" si="4"/>
        <v>0</v>
      </c>
      <c r="AN10" s="72">
        <f t="shared" si="4"/>
        <v>0</v>
      </c>
      <c r="AO10" s="72">
        <f t="shared" si="4"/>
        <v>143</v>
      </c>
      <c r="AP10" s="72">
        <f t="shared" si="4"/>
        <v>0</v>
      </c>
      <c r="AQ10" s="72">
        <f t="shared" si="4"/>
        <v>0</v>
      </c>
      <c r="AR10" s="72">
        <f t="shared" si="4"/>
        <v>24</v>
      </c>
      <c r="AS10" s="72">
        <f t="shared" si="4"/>
        <v>81</v>
      </c>
      <c r="AT10" s="72">
        <f t="shared" si="4"/>
        <v>49</v>
      </c>
      <c r="AU10" s="72">
        <f t="shared" si="4"/>
        <v>0</v>
      </c>
      <c r="AV10" s="72">
        <f t="shared" si="4"/>
        <v>152</v>
      </c>
      <c r="AW10" s="72">
        <f t="shared" si="4"/>
        <v>407</v>
      </c>
      <c r="AX10" s="72">
        <f t="shared" si="4"/>
        <v>26</v>
      </c>
      <c r="AY10" s="72">
        <f t="shared" si="4"/>
        <v>22</v>
      </c>
      <c r="AZ10" s="72">
        <f t="shared" si="4"/>
        <v>845</v>
      </c>
      <c r="BA10" s="72">
        <f t="shared" si="4"/>
        <v>5250</v>
      </c>
      <c r="BB10" s="72">
        <f t="shared" si="4"/>
        <v>0</v>
      </c>
      <c r="BC10" s="72">
        <f t="shared" si="4"/>
        <v>0</v>
      </c>
      <c r="BD10" s="72">
        <f t="shared" si="4"/>
        <v>0</v>
      </c>
      <c r="BE10" s="73">
        <f t="shared" si="4"/>
        <v>0</v>
      </c>
    </row>
    <row r="11" spans="1:57" ht="15" customHeight="1" thickTop="1">
      <c r="A11" s="88">
        <v>2</v>
      </c>
      <c r="B11" s="92" t="s">
        <v>1</v>
      </c>
      <c r="C11" s="18" t="s">
        <v>15</v>
      </c>
      <c r="D11" s="9">
        <f t="shared" si="0"/>
        <v>13</v>
      </c>
      <c r="E11" s="19">
        <f aca="true" t="shared" si="5" ref="E11:E16">IF(D11&gt;0,(D11/D$16),"")</f>
        <v>0.030232558139534883</v>
      </c>
      <c r="F11" s="20">
        <f aca="true" t="shared" si="6" ref="F11:F52">IF($D$3&gt;0,(D11/$D$3),"")</f>
        <v>0.4482758620689655</v>
      </c>
      <c r="G11" s="21">
        <f aca="true" t="shared" si="7" ref="G11:G16">IF($D$3&gt;0,(F11/F$16),"")</f>
        <v>0.030232558139534883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>
        <v>2</v>
      </c>
      <c r="U11" s="65">
        <v>5</v>
      </c>
      <c r="V11" s="65"/>
      <c r="W11" s="65"/>
      <c r="X11" s="65">
        <v>1</v>
      </c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>
        <v>5</v>
      </c>
      <c r="AX11" s="65"/>
      <c r="AY11" s="65"/>
      <c r="AZ11" s="65"/>
      <c r="BA11" s="65"/>
      <c r="BB11" s="65"/>
      <c r="BC11" s="65"/>
      <c r="BD11" s="65"/>
      <c r="BE11" s="66"/>
    </row>
    <row r="12" spans="1:57" ht="15" customHeight="1">
      <c r="A12" s="89"/>
      <c r="B12" s="98"/>
      <c r="C12" s="22" t="s">
        <v>16</v>
      </c>
      <c r="D12" s="23">
        <f t="shared" si="0"/>
        <v>0</v>
      </c>
      <c r="E12" s="24">
        <f t="shared" si="5"/>
      </c>
      <c r="F12" s="25">
        <f t="shared" si="6"/>
        <v>0</v>
      </c>
      <c r="G12" s="26">
        <f t="shared" si="7"/>
        <v>0</v>
      </c>
      <c r="U12" s="70">
        <v>0</v>
      </c>
      <c r="BE12" s="71"/>
    </row>
    <row r="13" spans="1:57" ht="15" customHeight="1">
      <c r="A13" s="89"/>
      <c r="B13" s="98"/>
      <c r="C13" s="22" t="s">
        <v>17</v>
      </c>
      <c r="D13" s="23">
        <f t="shared" si="0"/>
        <v>403</v>
      </c>
      <c r="E13" s="24">
        <f t="shared" si="5"/>
        <v>0.9372093023255814</v>
      </c>
      <c r="F13" s="25">
        <f t="shared" si="6"/>
        <v>13.89655172413793</v>
      </c>
      <c r="G13" s="26">
        <f t="shared" si="7"/>
        <v>0.9372093023255814</v>
      </c>
      <c r="H13" s="70">
        <v>47</v>
      </c>
      <c r="I13" s="70">
        <v>8</v>
      </c>
      <c r="J13" s="70">
        <v>20</v>
      </c>
      <c r="K13" s="70">
        <v>18</v>
      </c>
      <c r="L13" s="70">
        <v>7</v>
      </c>
      <c r="P13" s="70">
        <v>4</v>
      </c>
      <c r="Q13" s="70">
        <v>7</v>
      </c>
      <c r="S13" s="70">
        <v>4</v>
      </c>
      <c r="T13" s="70">
        <v>81</v>
      </c>
      <c r="U13" s="70">
        <v>40</v>
      </c>
      <c r="X13" s="70">
        <v>10</v>
      </c>
      <c r="AA13" s="70">
        <v>1</v>
      </c>
      <c r="AB13" s="70">
        <v>10</v>
      </c>
      <c r="AH13" s="70">
        <v>4</v>
      </c>
      <c r="AO13" s="70">
        <v>20</v>
      </c>
      <c r="AR13" s="70">
        <v>6</v>
      </c>
      <c r="AS13" s="70">
        <v>5</v>
      </c>
      <c r="AT13" s="70">
        <v>4</v>
      </c>
      <c r="AV13" s="70">
        <v>10</v>
      </c>
      <c r="AW13" s="70">
        <v>16</v>
      </c>
      <c r="AX13" s="70">
        <v>4</v>
      </c>
      <c r="AY13" s="70">
        <v>7</v>
      </c>
      <c r="AZ13" s="70">
        <v>70</v>
      </c>
      <c r="BE13" s="71"/>
    </row>
    <row r="14" spans="1:57" ht="15" customHeight="1">
      <c r="A14" s="89"/>
      <c r="B14" s="98"/>
      <c r="C14" s="22" t="s">
        <v>18</v>
      </c>
      <c r="D14" s="23">
        <f t="shared" si="0"/>
        <v>7</v>
      </c>
      <c r="E14" s="24">
        <f t="shared" si="5"/>
        <v>0.01627906976744186</v>
      </c>
      <c r="F14" s="25">
        <f t="shared" si="6"/>
        <v>0.2413793103448276</v>
      </c>
      <c r="G14" s="26">
        <f t="shared" si="7"/>
        <v>0.01627906976744186</v>
      </c>
      <c r="U14" s="70">
        <v>5</v>
      </c>
      <c r="AZ14" s="70">
        <v>2</v>
      </c>
      <c r="BE14" s="71"/>
    </row>
    <row r="15" spans="1:57" ht="15" customHeight="1" thickBot="1">
      <c r="A15" s="89"/>
      <c r="B15" s="98"/>
      <c r="C15" s="22" t="s">
        <v>19</v>
      </c>
      <c r="D15" s="28">
        <f t="shared" si="0"/>
        <v>7</v>
      </c>
      <c r="E15" s="29">
        <f t="shared" si="5"/>
        <v>0.01627906976744186</v>
      </c>
      <c r="F15" s="30">
        <f t="shared" si="6"/>
        <v>0.2413793103448276</v>
      </c>
      <c r="G15" s="31">
        <f t="shared" si="7"/>
        <v>0.01627906976744186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>
        <v>5</v>
      </c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>
        <v>2</v>
      </c>
      <c r="BA15" s="68"/>
      <c r="BB15" s="68"/>
      <c r="BC15" s="68"/>
      <c r="BD15" s="68"/>
      <c r="BE15" s="69"/>
    </row>
    <row r="16" spans="1:57" ht="15" customHeight="1" thickBot="1" thickTop="1">
      <c r="A16" s="90"/>
      <c r="B16" s="99"/>
      <c r="C16" s="36" t="s">
        <v>20</v>
      </c>
      <c r="D16" s="32">
        <f t="shared" si="0"/>
        <v>430</v>
      </c>
      <c r="E16" s="33">
        <f t="shared" si="5"/>
        <v>1</v>
      </c>
      <c r="F16" s="34">
        <f t="shared" si="6"/>
        <v>14.827586206896552</v>
      </c>
      <c r="G16" s="35">
        <f t="shared" si="7"/>
        <v>1</v>
      </c>
      <c r="H16" s="72">
        <f aca="true" t="shared" si="8" ref="H16:AO16">SUM(H11:H15)</f>
        <v>47</v>
      </c>
      <c r="I16" s="72">
        <f t="shared" si="8"/>
        <v>8</v>
      </c>
      <c r="J16" s="72">
        <f t="shared" si="8"/>
        <v>20</v>
      </c>
      <c r="K16" s="72">
        <f t="shared" si="8"/>
        <v>18</v>
      </c>
      <c r="L16" s="72">
        <f t="shared" si="8"/>
        <v>7</v>
      </c>
      <c r="M16" s="72">
        <f t="shared" si="8"/>
        <v>0</v>
      </c>
      <c r="N16" s="72">
        <f t="shared" si="8"/>
        <v>0</v>
      </c>
      <c r="O16" s="72">
        <f t="shared" si="8"/>
        <v>0</v>
      </c>
      <c r="P16" s="72">
        <f t="shared" si="8"/>
        <v>4</v>
      </c>
      <c r="Q16" s="72">
        <f t="shared" si="8"/>
        <v>7</v>
      </c>
      <c r="R16" s="72">
        <f t="shared" si="8"/>
        <v>0</v>
      </c>
      <c r="S16" s="72">
        <f t="shared" si="8"/>
        <v>4</v>
      </c>
      <c r="T16" s="72">
        <f t="shared" si="8"/>
        <v>83</v>
      </c>
      <c r="U16" s="72">
        <f t="shared" si="8"/>
        <v>55</v>
      </c>
      <c r="V16" s="72">
        <f t="shared" si="8"/>
        <v>0</v>
      </c>
      <c r="W16" s="72">
        <f t="shared" si="8"/>
        <v>0</v>
      </c>
      <c r="X16" s="72">
        <f t="shared" si="8"/>
        <v>11</v>
      </c>
      <c r="Y16" s="72">
        <f t="shared" si="8"/>
        <v>0</v>
      </c>
      <c r="Z16" s="72"/>
      <c r="AA16" s="72">
        <f t="shared" si="8"/>
        <v>1</v>
      </c>
      <c r="AB16" s="72">
        <f t="shared" si="8"/>
        <v>10</v>
      </c>
      <c r="AC16" s="72">
        <f t="shared" si="8"/>
        <v>0</v>
      </c>
      <c r="AD16" s="72">
        <f t="shared" si="8"/>
        <v>0</v>
      </c>
      <c r="AE16" s="72">
        <f t="shared" si="8"/>
        <v>0</v>
      </c>
      <c r="AF16" s="72">
        <f t="shared" si="8"/>
        <v>0</v>
      </c>
      <c r="AG16" s="72">
        <f t="shared" si="8"/>
        <v>0</v>
      </c>
      <c r="AH16" s="72">
        <f t="shared" si="8"/>
        <v>4</v>
      </c>
      <c r="AI16" s="72">
        <f>SUM(AI11:AI15)</f>
        <v>0</v>
      </c>
      <c r="AJ16" s="72">
        <f>SUM(AJ11:AJ15)</f>
        <v>0</v>
      </c>
      <c r="AK16" s="72">
        <f t="shared" si="8"/>
        <v>0</v>
      </c>
      <c r="AL16" s="72">
        <f t="shared" si="8"/>
        <v>0</v>
      </c>
      <c r="AM16" s="72">
        <f t="shared" si="8"/>
        <v>0</v>
      </c>
      <c r="AN16" s="72">
        <f aca="true" t="shared" si="9" ref="AN16:BE16">SUM(AN11:AN15)</f>
        <v>0</v>
      </c>
      <c r="AO16" s="72">
        <f t="shared" si="8"/>
        <v>20</v>
      </c>
      <c r="AP16" s="72">
        <f t="shared" si="9"/>
        <v>0</v>
      </c>
      <c r="AQ16" s="72">
        <f t="shared" si="9"/>
        <v>0</v>
      </c>
      <c r="AR16" s="72">
        <f t="shared" si="9"/>
        <v>6</v>
      </c>
      <c r="AS16" s="72">
        <f t="shared" si="9"/>
        <v>5</v>
      </c>
      <c r="AT16" s="72">
        <f t="shared" si="9"/>
        <v>4</v>
      </c>
      <c r="AU16" s="72">
        <f t="shared" si="9"/>
        <v>0</v>
      </c>
      <c r="AV16" s="72">
        <f t="shared" si="9"/>
        <v>10</v>
      </c>
      <c r="AW16" s="72">
        <f t="shared" si="9"/>
        <v>21</v>
      </c>
      <c r="AX16" s="72">
        <f t="shared" si="9"/>
        <v>4</v>
      </c>
      <c r="AY16" s="72">
        <f t="shared" si="9"/>
        <v>7</v>
      </c>
      <c r="AZ16" s="72">
        <f t="shared" si="9"/>
        <v>74</v>
      </c>
      <c r="BA16" s="72">
        <f t="shared" si="9"/>
        <v>0</v>
      </c>
      <c r="BB16" s="72">
        <f t="shared" si="9"/>
        <v>0</v>
      </c>
      <c r="BC16" s="72">
        <f t="shared" si="9"/>
        <v>0</v>
      </c>
      <c r="BD16" s="72">
        <f t="shared" si="9"/>
        <v>0</v>
      </c>
      <c r="BE16" s="73">
        <f t="shared" si="9"/>
        <v>0</v>
      </c>
    </row>
    <row r="17" spans="1:57" ht="15" customHeight="1" thickTop="1">
      <c r="A17" s="88">
        <v>3</v>
      </c>
      <c r="B17" s="91" t="s">
        <v>2</v>
      </c>
      <c r="C17" s="18" t="s">
        <v>15</v>
      </c>
      <c r="D17" s="9">
        <f t="shared" si="0"/>
        <v>92</v>
      </c>
      <c r="E17" s="19">
        <f aca="true" t="shared" si="10" ref="E17:E22">IF(D17&gt;0,(D17/D$22),"")</f>
        <v>0.09935205183585313</v>
      </c>
      <c r="F17" s="20">
        <f t="shared" si="6"/>
        <v>3.1724137931034484</v>
      </c>
      <c r="G17" s="21">
        <f aca="true" t="shared" si="11" ref="G17:G22">IF($D$3&gt;0,(F17/F$22),"")</f>
        <v>0.09935205183585313</v>
      </c>
      <c r="H17" s="65"/>
      <c r="I17" s="65">
        <v>14</v>
      </c>
      <c r="J17" s="65"/>
      <c r="K17" s="65"/>
      <c r="L17" s="65">
        <v>2</v>
      </c>
      <c r="M17" s="65"/>
      <c r="N17" s="65"/>
      <c r="O17" s="65"/>
      <c r="P17" s="65"/>
      <c r="Q17" s="65"/>
      <c r="R17" s="65"/>
      <c r="S17" s="65"/>
      <c r="T17" s="65">
        <v>9</v>
      </c>
      <c r="U17" s="65">
        <v>50</v>
      </c>
      <c r="V17" s="65"/>
      <c r="W17" s="65"/>
      <c r="X17" s="65">
        <v>3</v>
      </c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>
        <v>7</v>
      </c>
      <c r="AP17" s="65"/>
      <c r="AQ17" s="65"/>
      <c r="AR17" s="65"/>
      <c r="AS17" s="65"/>
      <c r="AT17" s="65"/>
      <c r="AU17" s="65"/>
      <c r="AV17" s="65"/>
      <c r="AW17" s="65">
        <v>5</v>
      </c>
      <c r="AX17" s="65"/>
      <c r="AY17" s="65"/>
      <c r="AZ17" s="65">
        <v>2</v>
      </c>
      <c r="BA17" s="65"/>
      <c r="BB17" s="65"/>
      <c r="BC17" s="65"/>
      <c r="BD17" s="65"/>
      <c r="BE17" s="66"/>
    </row>
    <row r="18" spans="1:57" ht="15" customHeight="1">
      <c r="A18" s="89"/>
      <c r="B18" s="86"/>
      <c r="C18" s="22" t="s">
        <v>16</v>
      </c>
      <c r="D18" s="23">
        <f t="shared" si="0"/>
        <v>2</v>
      </c>
      <c r="E18" s="24">
        <f t="shared" si="10"/>
        <v>0.0021598272138228943</v>
      </c>
      <c r="F18" s="25">
        <f t="shared" si="6"/>
        <v>0.06896551724137931</v>
      </c>
      <c r="G18" s="26">
        <f t="shared" si="11"/>
        <v>0.0021598272138228943</v>
      </c>
      <c r="U18" s="70">
        <v>0</v>
      </c>
      <c r="AZ18" s="70">
        <v>2</v>
      </c>
      <c r="BE18" s="71"/>
    </row>
    <row r="19" spans="1:57" ht="15" customHeight="1">
      <c r="A19" s="89"/>
      <c r="B19" s="86"/>
      <c r="C19" s="22" t="s">
        <v>17</v>
      </c>
      <c r="D19" s="23">
        <f t="shared" si="0"/>
        <v>798</v>
      </c>
      <c r="E19" s="24">
        <f t="shared" si="10"/>
        <v>0.8617710583153347</v>
      </c>
      <c r="F19" s="25">
        <f t="shared" si="6"/>
        <v>27.517241379310345</v>
      </c>
      <c r="G19" s="26">
        <f t="shared" si="11"/>
        <v>0.8617710583153348</v>
      </c>
      <c r="H19" s="70">
        <v>65</v>
      </c>
      <c r="I19" s="70">
        <v>25</v>
      </c>
      <c r="J19" s="70">
        <v>10</v>
      </c>
      <c r="K19" s="70">
        <v>6</v>
      </c>
      <c r="L19" s="70">
        <v>41</v>
      </c>
      <c r="P19" s="70">
        <v>15</v>
      </c>
      <c r="Q19" s="70">
        <v>10</v>
      </c>
      <c r="T19" s="70">
        <v>101</v>
      </c>
      <c r="U19" s="70">
        <v>200</v>
      </c>
      <c r="X19" s="70">
        <v>49</v>
      </c>
      <c r="AA19" s="70">
        <v>1</v>
      </c>
      <c r="AB19" s="70">
        <v>6</v>
      </c>
      <c r="AH19" s="70">
        <v>4</v>
      </c>
      <c r="AO19" s="70">
        <v>40</v>
      </c>
      <c r="AR19" s="70">
        <v>10</v>
      </c>
      <c r="AS19" s="70">
        <v>13</v>
      </c>
      <c r="AV19" s="70">
        <v>25</v>
      </c>
      <c r="AW19" s="70">
        <v>26</v>
      </c>
      <c r="AX19" s="70">
        <v>7</v>
      </c>
      <c r="AY19" s="70">
        <v>2</v>
      </c>
      <c r="AZ19" s="70">
        <v>142</v>
      </c>
      <c r="BE19" s="71"/>
    </row>
    <row r="20" spans="1:57" ht="15" customHeight="1">
      <c r="A20" s="89"/>
      <c r="B20" s="86"/>
      <c r="C20" s="22" t="s">
        <v>18</v>
      </c>
      <c r="D20" s="23">
        <f t="shared" si="0"/>
        <v>3</v>
      </c>
      <c r="E20" s="24">
        <f t="shared" si="10"/>
        <v>0.0032397408207343412</v>
      </c>
      <c r="F20" s="25">
        <f t="shared" si="6"/>
        <v>0.10344827586206896</v>
      </c>
      <c r="G20" s="26">
        <f t="shared" si="11"/>
        <v>0.0032397408207343412</v>
      </c>
      <c r="J20" s="70">
        <v>1</v>
      </c>
      <c r="AZ20" s="70">
        <v>2</v>
      </c>
      <c r="BE20" s="71"/>
    </row>
    <row r="21" spans="1:57" ht="15" customHeight="1" thickBot="1">
      <c r="A21" s="89"/>
      <c r="B21" s="86"/>
      <c r="C21" s="22" t="s">
        <v>19</v>
      </c>
      <c r="D21" s="28">
        <f t="shared" si="0"/>
        <v>19</v>
      </c>
      <c r="E21" s="29">
        <f t="shared" si="10"/>
        <v>0.020518358531317494</v>
      </c>
      <c r="F21" s="30">
        <f t="shared" si="6"/>
        <v>0.6551724137931034</v>
      </c>
      <c r="G21" s="31">
        <f t="shared" si="11"/>
        <v>0.020518358531317494</v>
      </c>
      <c r="H21" s="68"/>
      <c r="I21" s="68"/>
      <c r="J21" s="68"/>
      <c r="K21" s="68">
        <v>1</v>
      </c>
      <c r="L21" s="68"/>
      <c r="M21" s="68"/>
      <c r="N21" s="68"/>
      <c r="O21" s="68"/>
      <c r="P21" s="68">
        <v>3</v>
      </c>
      <c r="Q21" s="68"/>
      <c r="R21" s="68"/>
      <c r="S21" s="68"/>
      <c r="T21" s="68"/>
      <c r="U21" s="68">
        <v>5</v>
      </c>
      <c r="V21" s="68"/>
      <c r="W21" s="68"/>
      <c r="X21" s="68">
        <v>6</v>
      </c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>
        <v>2</v>
      </c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>
        <v>2</v>
      </c>
      <c r="BA21" s="68"/>
      <c r="BB21" s="68"/>
      <c r="BC21" s="68"/>
      <c r="BD21" s="68"/>
      <c r="BE21" s="69"/>
    </row>
    <row r="22" spans="1:57" ht="15" customHeight="1" thickBot="1" thickTop="1">
      <c r="A22" s="90"/>
      <c r="B22" s="87"/>
      <c r="C22" s="36" t="s">
        <v>20</v>
      </c>
      <c r="D22" s="32">
        <f t="shared" si="0"/>
        <v>926</v>
      </c>
      <c r="E22" s="33">
        <f t="shared" si="10"/>
        <v>1</v>
      </c>
      <c r="F22" s="34">
        <f t="shared" si="6"/>
        <v>31.93103448275862</v>
      </c>
      <c r="G22" s="35">
        <f t="shared" si="11"/>
        <v>1</v>
      </c>
      <c r="H22" s="72">
        <f aca="true" t="shared" si="12" ref="H22:AO22">SUM(H17:H21)</f>
        <v>65</v>
      </c>
      <c r="I22" s="72">
        <f t="shared" si="12"/>
        <v>39</v>
      </c>
      <c r="J22" s="72">
        <f t="shared" si="12"/>
        <v>11</v>
      </c>
      <c r="K22" s="72">
        <f t="shared" si="12"/>
        <v>7</v>
      </c>
      <c r="L22" s="72">
        <f t="shared" si="12"/>
        <v>43</v>
      </c>
      <c r="M22" s="72">
        <f t="shared" si="12"/>
        <v>0</v>
      </c>
      <c r="N22" s="72">
        <f t="shared" si="12"/>
        <v>0</v>
      </c>
      <c r="O22" s="72">
        <f t="shared" si="12"/>
        <v>0</v>
      </c>
      <c r="P22" s="72">
        <f t="shared" si="12"/>
        <v>18</v>
      </c>
      <c r="Q22" s="72">
        <f t="shared" si="12"/>
        <v>10</v>
      </c>
      <c r="R22" s="72">
        <f t="shared" si="12"/>
        <v>0</v>
      </c>
      <c r="S22" s="72">
        <f t="shared" si="12"/>
        <v>0</v>
      </c>
      <c r="T22" s="72">
        <f t="shared" si="12"/>
        <v>110</v>
      </c>
      <c r="U22" s="72">
        <f t="shared" si="12"/>
        <v>255</v>
      </c>
      <c r="V22" s="72">
        <f t="shared" si="12"/>
        <v>0</v>
      </c>
      <c r="W22" s="72">
        <f t="shared" si="12"/>
        <v>0</v>
      </c>
      <c r="X22" s="72">
        <f t="shared" si="12"/>
        <v>58</v>
      </c>
      <c r="Y22" s="72">
        <f t="shared" si="12"/>
        <v>0</v>
      </c>
      <c r="Z22" s="72"/>
      <c r="AA22" s="72">
        <f t="shared" si="12"/>
        <v>1</v>
      </c>
      <c r="AB22" s="72">
        <f t="shared" si="12"/>
        <v>6</v>
      </c>
      <c r="AC22" s="72">
        <f t="shared" si="12"/>
        <v>0</v>
      </c>
      <c r="AD22" s="72">
        <f t="shared" si="12"/>
        <v>0</v>
      </c>
      <c r="AE22" s="72">
        <f t="shared" si="12"/>
        <v>0</v>
      </c>
      <c r="AF22" s="72">
        <f t="shared" si="12"/>
        <v>0</v>
      </c>
      <c r="AG22" s="72">
        <f t="shared" si="12"/>
        <v>0</v>
      </c>
      <c r="AH22" s="72">
        <f t="shared" si="12"/>
        <v>4</v>
      </c>
      <c r="AI22" s="72">
        <f>SUM(AI17:AI21)</f>
        <v>0</v>
      </c>
      <c r="AJ22" s="72">
        <f>SUM(AJ17:AJ21)</f>
        <v>0</v>
      </c>
      <c r="AK22" s="72">
        <f t="shared" si="12"/>
        <v>0</v>
      </c>
      <c r="AL22" s="72">
        <f t="shared" si="12"/>
        <v>0</v>
      </c>
      <c r="AM22" s="72">
        <f t="shared" si="12"/>
        <v>0</v>
      </c>
      <c r="AN22" s="72">
        <f aca="true" t="shared" si="13" ref="AN22:BE22">SUM(AN17:AN21)</f>
        <v>0</v>
      </c>
      <c r="AO22" s="72">
        <f t="shared" si="12"/>
        <v>49</v>
      </c>
      <c r="AP22" s="72">
        <f t="shared" si="13"/>
        <v>0</v>
      </c>
      <c r="AQ22" s="72">
        <f t="shared" si="13"/>
        <v>0</v>
      </c>
      <c r="AR22" s="72">
        <f t="shared" si="13"/>
        <v>10</v>
      </c>
      <c r="AS22" s="72">
        <f t="shared" si="13"/>
        <v>13</v>
      </c>
      <c r="AT22" s="72">
        <v>12</v>
      </c>
      <c r="AU22" s="72">
        <f t="shared" si="13"/>
        <v>0</v>
      </c>
      <c r="AV22" s="72">
        <f t="shared" si="13"/>
        <v>25</v>
      </c>
      <c r="AW22" s="72">
        <f t="shared" si="13"/>
        <v>31</v>
      </c>
      <c r="AX22" s="72">
        <f t="shared" si="13"/>
        <v>7</v>
      </c>
      <c r="AY22" s="72">
        <f t="shared" si="13"/>
        <v>2</v>
      </c>
      <c r="AZ22" s="72">
        <f t="shared" si="13"/>
        <v>150</v>
      </c>
      <c r="BA22" s="72">
        <f t="shared" si="13"/>
        <v>0</v>
      </c>
      <c r="BB22" s="72">
        <f t="shared" si="13"/>
        <v>0</v>
      </c>
      <c r="BC22" s="72">
        <f t="shared" si="13"/>
        <v>0</v>
      </c>
      <c r="BD22" s="72">
        <f t="shared" si="13"/>
        <v>0</v>
      </c>
      <c r="BE22" s="73">
        <f t="shared" si="13"/>
        <v>0</v>
      </c>
    </row>
    <row r="23" spans="1:57" ht="15" customHeight="1" thickTop="1">
      <c r="A23" s="88">
        <v>4</v>
      </c>
      <c r="B23" s="85" t="s">
        <v>3</v>
      </c>
      <c r="C23" s="18" t="s">
        <v>15</v>
      </c>
      <c r="D23" s="9">
        <f t="shared" si="0"/>
        <v>114</v>
      </c>
      <c r="E23" s="19">
        <f aca="true" t="shared" si="14" ref="E23:E28">IF(D23&gt;0,(D23/D$28),"")</f>
        <v>0.008259074114322973</v>
      </c>
      <c r="F23" s="20">
        <f t="shared" si="6"/>
        <v>3.9310344827586206</v>
      </c>
      <c r="G23" s="21">
        <f aca="true" t="shared" si="15" ref="G23:G28">IF($D$3&gt;0,(F23/F$28),"")</f>
        <v>0.008259074114322973</v>
      </c>
      <c r="H23" s="65"/>
      <c r="I23" s="65">
        <v>2</v>
      </c>
      <c r="J23" s="65">
        <v>1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>
        <v>40</v>
      </c>
      <c r="V23" s="65"/>
      <c r="W23" s="65"/>
      <c r="X23" s="65">
        <v>1</v>
      </c>
      <c r="Y23" s="65"/>
      <c r="Z23" s="65"/>
      <c r="AA23" s="65"/>
      <c r="AB23" s="65">
        <v>1</v>
      </c>
      <c r="AC23" s="65">
        <v>1</v>
      </c>
      <c r="AD23" s="65"/>
      <c r="AE23" s="65"/>
      <c r="AF23" s="65"/>
      <c r="AG23" s="65"/>
      <c r="AH23" s="65"/>
      <c r="AI23" s="65"/>
      <c r="AJ23" s="65"/>
      <c r="AK23" s="65">
        <v>3</v>
      </c>
      <c r="AL23" s="65"/>
      <c r="AM23" s="65"/>
      <c r="AN23" s="65"/>
      <c r="AO23" s="65">
        <v>1</v>
      </c>
      <c r="AP23" s="65"/>
      <c r="AQ23" s="65"/>
      <c r="AR23" s="65"/>
      <c r="AS23" s="65"/>
      <c r="AT23" s="65"/>
      <c r="AU23" s="65"/>
      <c r="AV23" s="65"/>
      <c r="AW23" s="65">
        <v>26</v>
      </c>
      <c r="AX23" s="65"/>
      <c r="AY23" s="65"/>
      <c r="AZ23" s="65">
        <v>1</v>
      </c>
      <c r="BA23" s="65">
        <v>37</v>
      </c>
      <c r="BB23" s="65"/>
      <c r="BC23" s="65"/>
      <c r="BD23" s="65"/>
      <c r="BE23" s="66"/>
    </row>
    <row r="24" spans="1:57" ht="15" customHeight="1">
      <c r="A24" s="89"/>
      <c r="B24" s="86"/>
      <c r="C24" s="22" t="s">
        <v>16</v>
      </c>
      <c r="D24" s="23">
        <f t="shared" si="0"/>
        <v>4</v>
      </c>
      <c r="E24" s="24">
        <f t="shared" si="14"/>
        <v>0.000289792074186771</v>
      </c>
      <c r="F24" s="25">
        <f t="shared" si="6"/>
        <v>0.13793103448275862</v>
      </c>
      <c r="G24" s="26">
        <f t="shared" si="15"/>
        <v>0.000289792074186771</v>
      </c>
      <c r="I24" s="70">
        <v>1</v>
      </c>
      <c r="AZ24" s="70">
        <v>0</v>
      </c>
      <c r="BA24" s="70">
        <v>3</v>
      </c>
      <c r="BE24" s="71"/>
    </row>
    <row r="25" spans="1:57" ht="15" customHeight="1">
      <c r="A25" s="89"/>
      <c r="B25" s="86"/>
      <c r="C25" s="22" t="s">
        <v>17</v>
      </c>
      <c r="D25" s="23">
        <f t="shared" si="0"/>
        <v>13565</v>
      </c>
      <c r="E25" s="24">
        <f t="shared" si="14"/>
        <v>0.9827573715858872</v>
      </c>
      <c r="F25" s="25">
        <f t="shared" si="6"/>
        <v>467.7586206896552</v>
      </c>
      <c r="G25" s="26">
        <f t="shared" si="15"/>
        <v>0.9827573715858872</v>
      </c>
      <c r="H25" s="70">
        <v>345</v>
      </c>
      <c r="I25" s="70">
        <v>329</v>
      </c>
      <c r="J25" s="70">
        <v>350</v>
      </c>
      <c r="K25" s="70">
        <v>110</v>
      </c>
      <c r="L25" s="70">
        <v>254</v>
      </c>
      <c r="P25" s="70">
        <v>98</v>
      </c>
      <c r="Q25" s="70">
        <v>44</v>
      </c>
      <c r="S25" s="70">
        <v>63</v>
      </c>
      <c r="T25" s="70">
        <v>770</v>
      </c>
      <c r="U25" s="70">
        <v>1450</v>
      </c>
      <c r="W25" s="70">
        <v>3</v>
      </c>
      <c r="X25" s="70">
        <v>108</v>
      </c>
      <c r="AA25" s="70">
        <v>10</v>
      </c>
      <c r="AB25" s="70">
        <v>50</v>
      </c>
      <c r="AC25" s="70">
        <v>457</v>
      </c>
      <c r="AF25" s="70">
        <v>8</v>
      </c>
      <c r="AG25" s="70">
        <v>103</v>
      </c>
      <c r="AH25" s="70">
        <v>30</v>
      </c>
      <c r="AK25" s="70">
        <v>399</v>
      </c>
      <c r="AO25" s="70">
        <v>75</v>
      </c>
      <c r="AR25" s="70">
        <v>22</v>
      </c>
      <c r="AS25" s="70">
        <v>31</v>
      </c>
      <c r="AV25" s="70">
        <v>110</v>
      </c>
      <c r="AW25" s="70">
        <v>458</v>
      </c>
      <c r="AX25" s="70">
        <v>26</v>
      </c>
      <c r="AY25" s="70">
        <v>9</v>
      </c>
      <c r="AZ25" s="70">
        <v>853</v>
      </c>
      <c r="BA25" s="70">
        <v>7000</v>
      </c>
      <c r="BE25" s="71"/>
    </row>
    <row r="26" spans="1:57" ht="15" customHeight="1">
      <c r="A26" s="89"/>
      <c r="B26" s="86"/>
      <c r="C26" s="22" t="s">
        <v>18</v>
      </c>
      <c r="D26" s="23">
        <f t="shared" si="0"/>
        <v>29</v>
      </c>
      <c r="E26" s="24">
        <f t="shared" si="14"/>
        <v>0.0021009925378540897</v>
      </c>
      <c r="F26" s="25">
        <f t="shared" si="6"/>
        <v>1</v>
      </c>
      <c r="G26" s="26">
        <f t="shared" si="15"/>
        <v>0.0021009925378540897</v>
      </c>
      <c r="J26" s="70">
        <v>2</v>
      </c>
      <c r="L26" s="70">
        <v>3</v>
      </c>
      <c r="U26" s="70">
        <v>5</v>
      </c>
      <c r="AC26" s="70">
        <v>1</v>
      </c>
      <c r="AW26" s="70">
        <v>1</v>
      </c>
      <c r="AZ26" s="70">
        <v>3</v>
      </c>
      <c r="BA26" s="70">
        <v>14</v>
      </c>
      <c r="BE26" s="71"/>
    </row>
    <row r="27" spans="1:57" ht="15" customHeight="1" thickBot="1">
      <c r="A27" s="89"/>
      <c r="B27" s="86"/>
      <c r="C27" s="22" t="s">
        <v>19</v>
      </c>
      <c r="D27" s="28">
        <f t="shared" si="0"/>
        <v>39</v>
      </c>
      <c r="E27" s="29">
        <f t="shared" si="14"/>
        <v>0.002825472723321017</v>
      </c>
      <c r="F27" s="30">
        <f t="shared" si="6"/>
        <v>1.3448275862068966</v>
      </c>
      <c r="G27" s="31">
        <f t="shared" si="15"/>
        <v>0.002825472723321017</v>
      </c>
      <c r="H27" s="68"/>
      <c r="I27" s="68"/>
      <c r="J27" s="68"/>
      <c r="K27" s="68">
        <v>1</v>
      </c>
      <c r="L27" s="68"/>
      <c r="M27" s="68"/>
      <c r="N27" s="68"/>
      <c r="O27" s="68"/>
      <c r="P27" s="68">
        <v>1</v>
      </c>
      <c r="Q27" s="68"/>
      <c r="R27" s="68"/>
      <c r="S27" s="68"/>
      <c r="T27" s="68"/>
      <c r="U27" s="68">
        <v>10</v>
      </c>
      <c r="V27" s="68"/>
      <c r="W27" s="68"/>
      <c r="X27" s="68">
        <v>1</v>
      </c>
      <c r="Y27" s="68"/>
      <c r="Z27" s="68"/>
      <c r="AA27" s="68"/>
      <c r="AB27" s="68">
        <v>3</v>
      </c>
      <c r="AC27" s="68">
        <v>3</v>
      </c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>
        <v>1</v>
      </c>
      <c r="AP27" s="68"/>
      <c r="AQ27" s="68"/>
      <c r="AR27" s="68"/>
      <c r="AS27" s="68"/>
      <c r="AT27" s="68"/>
      <c r="AU27" s="68"/>
      <c r="AV27" s="68"/>
      <c r="AW27" s="68">
        <v>5</v>
      </c>
      <c r="AX27" s="68"/>
      <c r="AY27" s="68"/>
      <c r="AZ27" s="68">
        <v>11</v>
      </c>
      <c r="BA27" s="68">
        <v>3</v>
      </c>
      <c r="BB27" s="68"/>
      <c r="BC27" s="68"/>
      <c r="BD27" s="68"/>
      <c r="BE27" s="69"/>
    </row>
    <row r="28" spans="1:57" ht="15" customHeight="1" thickBot="1" thickTop="1">
      <c r="A28" s="90"/>
      <c r="B28" s="87"/>
      <c r="C28" s="36" t="s">
        <v>20</v>
      </c>
      <c r="D28" s="32">
        <f t="shared" si="0"/>
        <v>13803</v>
      </c>
      <c r="E28" s="33">
        <f t="shared" si="14"/>
        <v>1</v>
      </c>
      <c r="F28" s="34">
        <f t="shared" si="6"/>
        <v>475.9655172413793</v>
      </c>
      <c r="G28" s="35">
        <f t="shared" si="15"/>
        <v>1</v>
      </c>
      <c r="H28" s="72">
        <f aca="true" t="shared" si="16" ref="H28:AO28">SUM(H23:H27)</f>
        <v>345</v>
      </c>
      <c r="I28" s="72">
        <f t="shared" si="16"/>
        <v>332</v>
      </c>
      <c r="J28" s="72">
        <f t="shared" si="16"/>
        <v>353</v>
      </c>
      <c r="K28" s="72">
        <f t="shared" si="16"/>
        <v>111</v>
      </c>
      <c r="L28" s="72">
        <f t="shared" si="16"/>
        <v>257</v>
      </c>
      <c r="M28" s="72">
        <f t="shared" si="16"/>
        <v>0</v>
      </c>
      <c r="N28" s="72">
        <f t="shared" si="16"/>
        <v>0</v>
      </c>
      <c r="O28" s="72">
        <f t="shared" si="16"/>
        <v>0</v>
      </c>
      <c r="P28" s="72">
        <f t="shared" si="16"/>
        <v>99</v>
      </c>
      <c r="Q28" s="72">
        <f t="shared" si="16"/>
        <v>44</v>
      </c>
      <c r="R28" s="72">
        <f t="shared" si="16"/>
        <v>0</v>
      </c>
      <c r="S28" s="72">
        <f t="shared" si="16"/>
        <v>63</v>
      </c>
      <c r="T28" s="72">
        <f t="shared" si="16"/>
        <v>770</v>
      </c>
      <c r="U28" s="72">
        <f t="shared" si="16"/>
        <v>1505</v>
      </c>
      <c r="V28" s="72">
        <f t="shared" si="16"/>
        <v>0</v>
      </c>
      <c r="W28" s="72">
        <f t="shared" si="16"/>
        <v>3</v>
      </c>
      <c r="X28" s="72">
        <f t="shared" si="16"/>
        <v>110</v>
      </c>
      <c r="Y28" s="72">
        <f t="shared" si="16"/>
        <v>0</v>
      </c>
      <c r="Z28" s="72"/>
      <c r="AA28" s="72">
        <f t="shared" si="16"/>
        <v>10</v>
      </c>
      <c r="AB28" s="72">
        <f t="shared" si="16"/>
        <v>54</v>
      </c>
      <c r="AC28" s="72">
        <f t="shared" si="16"/>
        <v>462</v>
      </c>
      <c r="AD28" s="72">
        <f t="shared" si="16"/>
        <v>0</v>
      </c>
      <c r="AE28" s="72">
        <f t="shared" si="16"/>
        <v>0</v>
      </c>
      <c r="AF28" s="72">
        <f t="shared" si="16"/>
        <v>8</v>
      </c>
      <c r="AG28" s="72">
        <f t="shared" si="16"/>
        <v>103</v>
      </c>
      <c r="AH28" s="72">
        <f t="shared" si="16"/>
        <v>30</v>
      </c>
      <c r="AI28" s="72">
        <f>SUM(AI23:AI27)</f>
        <v>0</v>
      </c>
      <c r="AJ28" s="72">
        <f>SUM(AJ23:AJ27)</f>
        <v>0</v>
      </c>
      <c r="AK28" s="72">
        <f t="shared" si="16"/>
        <v>402</v>
      </c>
      <c r="AL28" s="72">
        <f t="shared" si="16"/>
        <v>0</v>
      </c>
      <c r="AM28" s="72">
        <f t="shared" si="16"/>
        <v>0</v>
      </c>
      <c r="AN28" s="72">
        <f aca="true" t="shared" si="17" ref="AN28:BE28">SUM(AN23:AN27)</f>
        <v>0</v>
      </c>
      <c r="AO28" s="72">
        <f t="shared" si="16"/>
        <v>77</v>
      </c>
      <c r="AP28" s="72">
        <f t="shared" si="17"/>
        <v>0</v>
      </c>
      <c r="AQ28" s="72">
        <f t="shared" si="17"/>
        <v>0</v>
      </c>
      <c r="AR28" s="72">
        <f t="shared" si="17"/>
        <v>22</v>
      </c>
      <c r="AS28" s="72">
        <f t="shared" si="17"/>
        <v>31</v>
      </c>
      <c r="AT28" s="72">
        <v>52</v>
      </c>
      <c r="AU28" s="72">
        <f t="shared" si="17"/>
        <v>0</v>
      </c>
      <c r="AV28" s="72">
        <f t="shared" si="17"/>
        <v>110</v>
      </c>
      <c r="AW28" s="72">
        <f t="shared" si="17"/>
        <v>490</v>
      </c>
      <c r="AX28" s="72">
        <f t="shared" si="17"/>
        <v>26</v>
      </c>
      <c r="AY28" s="72">
        <f t="shared" si="17"/>
        <v>9</v>
      </c>
      <c r="AZ28" s="72">
        <f t="shared" si="17"/>
        <v>868</v>
      </c>
      <c r="BA28" s="72">
        <f t="shared" si="17"/>
        <v>7057</v>
      </c>
      <c r="BB28" s="72">
        <f t="shared" si="17"/>
        <v>0</v>
      </c>
      <c r="BC28" s="72">
        <f t="shared" si="17"/>
        <v>0</v>
      </c>
      <c r="BD28" s="72">
        <f t="shared" si="17"/>
        <v>0</v>
      </c>
      <c r="BE28" s="73">
        <f t="shared" si="17"/>
        <v>0</v>
      </c>
    </row>
    <row r="29" spans="1:57" ht="15" customHeight="1" thickTop="1">
      <c r="A29" s="88">
        <v>5</v>
      </c>
      <c r="B29" s="85" t="s">
        <v>4</v>
      </c>
      <c r="C29" s="18" t="s">
        <v>15</v>
      </c>
      <c r="D29" s="9">
        <f t="shared" si="0"/>
        <v>3</v>
      </c>
      <c r="E29" s="19">
        <f aca="true" t="shared" si="18" ref="E29:E34">IF(D29&gt;0,(D29/D$34),"")</f>
        <v>0.06666666666666667</v>
      </c>
      <c r="F29" s="20">
        <f t="shared" si="6"/>
        <v>0.10344827586206896</v>
      </c>
      <c r="G29" s="21">
        <f aca="true" t="shared" si="19" ref="G29:G34">IF($D$3&gt;0,(F29/F$34),"")</f>
        <v>0.06666666666666667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>
        <v>1</v>
      </c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>
        <v>2</v>
      </c>
      <c r="BA29" s="65"/>
      <c r="BB29" s="65"/>
      <c r="BC29" s="65"/>
      <c r="BD29" s="65"/>
      <c r="BE29" s="66"/>
    </row>
    <row r="30" spans="1:57" ht="15" customHeight="1">
      <c r="A30" s="89"/>
      <c r="B30" s="86"/>
      <c r="C30" s="22" t="s">
        <v>16</v>
      </c>
      <c r="D30" s="23">
        <f t="shared" si="0"/>
        <v>2</v>
      </c>
      <c r="E30" s="24">
        <f t="shared" si="18"/>
        <v>0.044444444444444446</v>
      </c>
      <c r="F30" s="25">
        <f t="shared" si="6"/>
        <v>0.06896551724137931</v>
      </c>
      <c r="G30" s="26">
        <f t="shared" si="19"/>
        <v>0.044444444444444446</v>
      </c>
      <c r="AZ30" s="70">
        <v>2</v>
      </c>
      <c r="BE30" s="71"/>
    </row>
    <row r="31" spans="1:57" ht="15" customHeight="1">
      <c r="A31" s="89"/>
      <c r="B31" s="86"/>
      <c r="C31" s="22" t="s">
        <v>17</v>
      </c>
      <c r="D31" s="23">
        <f t="shared" si="0"/>
        <v>31</v>
      </c>
      <c r="E31" s="24">
        <f t="shared" si="18"/>
        <v>0.6888888888888889</v>
      </c>
      <c r="F31" s="25">
        <f t="shared" si="6"/>
        <v>1.0689655172413792</v>
      </c>
      <c r="G31" s="26">
        <f t="shared" si="19"/>
        <v>0.6888888888888889</v>
      </c>
      <c r="H31" s="70">
        <v>1</v>
      </c>
      <c r="I31" s="70">
        <v>1</v>
      </c>
      <c r="J31" s="70">
        <v>1</v>
      </c>
      <c r="K31" s="70">
        <v>6</v>
      </c>
      <c r="L31" s="70">
        <v>2</v>
      </c>
      <c r="P31" s="70">
        <v>1</v>
      </c>
      <c r="U31" s="70">
        <v>1</v>
      </c>
      <c r="X31" s="70">
        <v>3</v>
      </c>
      <c r="AC31" s="70">
        <v>1</v>
      </c>
      <c r="AY31" s="70">
        <v>1</v>
      </c>
      <c r="AZ31" s="70">
        <v>2</v>
      </c>
      <c r="BA31" s="70">
        <v>11</v>
      </c>
      <c r="BE31" s="71"/>
    </row>
    <row r="32" spans="1:57" ht="15" customHeight="1">
      <c r="A32" s="89"/>
      <c r="B32" s="86"/>
      <c r="C32" s="22" t="s">
        <v>18</v>
      </c>
      <c r="D32" s="23">
        <f t="shared" si="0"/>
        <v>5</v>
      </c>
      <c r="E32" s="24">
        <f t="shared" si="18"/>
        <v>0.1111111111111111</v>
      </c>
      <c r="F32" s="25">
        <f t="shared" si="6"/>
        <v>0.1724137931034483</v>
      </c>
      <c r="G32" s="26">
        <f t="shared" si="19"/>
        <v>0.11111111111111112</v>
      </c>
      <c r="L32" s="70">
        <v>1</v>
      </c>
      <c r="U32" s="70">
        <v>2</v>
      </c>
      <c r="AZ32" s="70">
        <v>2</v>
      </c>
      <c r="BE32" s="71"/>
    </row>
    <row r="33" spans="1:57" ht="15" customHeight="1" thickBot="1">
      <c r="A33" s="89"/>
      <c r="B33" s="86"/>
      <c r="C33" s="22" t="s">
        <v>19</v>
      </c>
      <c r="D33" s="28">
        <f t="shared" si="0"/>
        <v>4</v>
      </c>
      <c r="E33" s="29">
        <f t="shared" si="18"/>
        <v>0.08888888888888889</v>
      </c>
      <c r="F33" s="30">
        <f t="shared" si="6"/>
        <v>0.13793103448275862</v>
      </c>
      <c r="G33" s="31">
        <f t="shared" si="19"/>
        <v>0.08888888888888889</v>
      </c>
      <c r="H33" s="68"/>
      <c r="I33" s="68"/>
      <c r="J33" s="68"/>
      <c r="K33" s="68"/>
      <c r="L33" s="68"/>
      <c r="M33" s="68"/>
      <c r="N33" s="68"/>
      <c r="O33" s="68"/>
      <c r="P33" s="68">
        <v>1</v>
      </c>
      <c r="Q33" s="68"/>
      <c r="R33" s="68"/>
      <c r="S33" s="68"/>
      <c r="T33" s="68"/>
      <c r="U33" s="68">
        <v>1</v>
      </c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>
        <v>2</v>
      </c>
      <c r="BA33" s="68"/>
      <c r="BB33" s="68"/>
      <c r="BC33" s="68"/>
      <c r="BD33" s="68"/>
      <c r="BE33" s="69"/>
    </row>
    <row r="34" spans="1:57" ht="15" customHeight="1" thickBot="1" thickTop="1">
      <c r="A34" s="90"/>
      <c r="B34" s="87"/>
      <c r="C34" s="36" t="s">
        <v>20</v>
      </c>
      <c r="D34" s="32">
        <f t="shared" si="0"/>
        <v>45</v>
      </c>
      <c r="E34" s="33">
        <f t="shared" si="18"/>
        <v>1</v>
      </c>
      <c r="F34" s="34">
        <f t="shared" si="6"/>
        <v>1.5517241379310345</v>
      </c>
      <c r="G34" s="35">
        <f t="shared" si="19"/>
        <v>1</v>
      </c>
      <c r="H34" s="72">
        <f aca="true" t="shared" si="20" ref="H34:AO34">SUM(H29:H33)</f>
        <v>1</v>
      </c>
      <c r="I34" s="72">
        <f t="shared" si="20"/>
        <v>1</v>
      </c>
      <c r="J34" s="72">
        <f t="shared" si="20"/>
        <v>1</v>
      </c>
      <c r="K34" s="72">
        <f t="shared" si="20"/>
        <v>6</v>
      </c>
      <c r="L34" s="72">
        <f t="shared" si="20"/>
        <v>3</v>
      </c>
      <c r="M34" s="72">
        <f t="shared" si="20"/>
        <v>0</v>
      </c>
      <c r="N34" s="72">
        <f t="shared" si="20"/>
        <v>0</v>
      </c>
      <c r="O34" s="72">
        <f t="shared" si="20"/>
        <v>0</v>
      </c>
      <c r="P34" s="72">
        <f t="shared" si="20"/>
        <v>2</v>
      </c>
      <c r="Q34" s="72">
        <f t="shared" si="20"/>
        <v>0</v>
      </c>
      <c r="R34" s="72">
        <f t="shared" si="20"/>
        <v>0</v>
      </c>
      <c r="S34" s="72">
        <f t="shared" si="20"/>
        <v>0</v>
      </c>
      <c r="T34" s="72">
        <f t="shared" si="20"/>
        <v>0</v>
      </c>
      <c r="U34" s="72">
        <f t="shared" si="20"/>
        <v>5</v>
      </c>
      <c r="V34" s="72">
        <f t="shared" si="20"/>
        <v>0</v>
      </c>
      <c r="W34" s="72">
        <f t="shared" si="20"/>
        <v>0</v>
      </c>
      <c r="X34" s="72">
        <f t="shared" si="20"/>
        <v>3</v>
      </c>
      <c r="Y34" s="72">
        <f t="shared" si="20"/>
        <v>0</v>
      </c>
      <c r="Z34" s="72"/>
      <c r="AA34" s="72">
        <f t="shared" si="20"/>
        <v>0</v>
      </c>
      <c r="AB34" s="72">
        <f t="shared" si="20"/>
        <v>0</v>
      </c>
      <c r="AC34" s="72">
        <f t="shared" si="20"/>
        <v>1</v>
      </c>
      <c r="AD34" s="72">
        <f t="shared" si="20"/>
        <v>0</v>
      </c>
      <c r="AE34" s="72">
        <f t="shared" si="20"/>
        <v>0</v>
      </c>
      <c r="AF34" s="72">
        <f t="shared" si="20"/>
        <v>0</v>
      </c>
      <c r="AG34" s="72">
        <f t="shared" si="20"/>
        <v>0</v>
      </c>
      <c r="AH34" s="72">
        <f t="shared" si="20"/>
        <v>0</v>
      </c>
      <c r="AI34" s="72">
        <f>SUM(AI29:AI33)</f>
        <v>0</v>
      </c>
      <c r="AJ34" s="72">
        <f>SUM(AJ29:AJ33)</f>
        <v>0</v>
      </c>
      <c r="AK34" s="72">
        <f t="shared" si="20"/>
        <v>0</v>
      </c>
      <c r="AL34" s="72">
        <f t="shared" si="20"/>
        <v>0</v>
      </c>
      <c r="AM34" s="72">
        <f t="shared" si="20"/>
        <v>0</v>
      </c>
      <c r="AN34" s="72">
        <f aca="true" t="shared" si="21" ref="AN34:BE34">SUM(AN29:AN33)</f>
        <v>0</v>
      </c>
      <c r="AO34" s="72">
        <f t="shared" si="20"/>
        <v>0</v>
      </c>
      <c r="AP34" s="72">
        <f t="shared" si="21"/>
        <v>0</v>
      </c>
      <c r="AQ34" s="72">
        <f t="shared" si="21"/>
        <v>0</v>
      </c>
      <c r="AR34" s="72">
        <f t="shared" si="21"/>
        <v>0</v>
      </c>
      <c r="AS34" s="72">
        <f t="shared" si="21"/>
        <v>0</v>
      </c>
      <c r="AT34" s="72">
        <f t="shared" si="21"/>
        <v>0</v>
      </c>
      <c r="AU34" s="72">
        <f t="shared" si="21"/>
        <v>0</v>
      </c>
      <c r="AV34" s="72">
        <f t="shared" si="21"/>
        <v>0</v>
      </c>
      <c r="AW34" s="72">
        <f t="shared" si="21"/>
        <v>0</v>
      </c>
      <c r="AX34" s="72">
        <f t="shared" si="21"/>
        <v>0</v>
      </c>
      <c r="AY34" s="72">
        <f t="shared" si="21"/>
        <v>1</v>
      </c>
      <c r="AZ34" s="72">
        <f t="shared" si="21"/>
        <v>10</v>
      </c>
      <c r="BA34" s="72">
        <f t="shared" si="21"/>
        <v>11</v>
      </c>
      <c r="BB34" s="72">
        <f t="shared" si="21"/>
        <v>0</v>
      </c>
      <c r="BC34" s="72">
        <f t="shared" si="21"/>
        <v>0</v>
      </c>
      <c r="BD34" s="72">
        <f t="shared" si="21"/>
        <v>0</v>
      </c>
      <c r="BE34" s="73">
        <f t="shared" si="21"/>
        <v>0</v>
      </c>
    </row>
    <row r="35" spans="1:57" ht="15" customHeight="1" thickTop="1">
      <c r="A35" s="88">
        <v>6</v>
      </c>
      <c r="B35" s="85" t="s">
        <v>5</v>
      </c>
      <c r="C35" s="18" t="s">
        <v>15</v>
      </c>
      <c r="D35" s="9">
        <f aca="true" t="shared" si="22" ref="D35:D52">SUM(H35:BE35)</f>
        <v>0</v>
      </c>
      <c r="E35" s="19">
        <f aca="true" t="shared" si="23" ref="E35:E40">IF(D35&gt;0,(D35/D$40),"")</f>
      </c>
      <c r="F35" s="20">
        <f t="shared" si="6"/>
        <v>0</v>
      </c>
      <c r="G35" s="21">
        <f aca="true" t="shared" si="24" ref="G35:G40">IF($D$3&gt;0,(F35/F$40),"")</f>
        <v>0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6"/>
    </row>
    <row r="36" spans="1:57" ht="15" customHeight="1">
      <c r="A36" s="89"/>
      <c r="B36" s="86"/>
      <c r="C36" s="22" t="s">
        <v>16</v>
      </c>
      <c r="D36" s="23">
        <f t="shared" si="22"/>
        <v>0</v>
      </c>
      <c r="E36" s="24">
        <f t="shared" si="23"/>
      </c>
      <c r="F36" s="25">
        <f t="shared" si="6"/>
        <v>0</v>
      </c>
      <c r="G36" s="26">
        <f t="shared" si="24"/>
        <v>0</v>
      </c>
      <c r="BE36" s="71"/>
    </row>
    <row r="37" spans="1:57" ht="15" customHeight="1">
      <c r="A37" s="89"/>
      <c r="B37" s="86"/>
      <c r="C37" s="22" t="s">
        <v>17</v>
      </c>
      <c r="D37" s="23">
        <f t="shared" si="22"/>
        <v>283</v>
      </c>
      <c r="E37" s="24">
        <f t="shared" si="23"/>
        <v>0.7796143250688705</v>
      </c>
      <c r="F37" s="25">
        <f t="shared" si="6"/>
        <v>9.758620689655173</v>
      </c>
      <c r="G37" s="26">
        <f t="shared" si="24"/>
        <v>0.7796143250688705</v>
      </c>
      <c r="H37" s="70">
        <v>19</v>
      </c>
      <c r="I37" s="70">
        <v>2</v>
      </c>
      <c r="J37" s="70">
        <v>20</v>
      </c>
      <c r="K37" s="70">
        <v>19</v>
      </c>
      <c r="P37" s="70">
        <v>42</v>
      </c>
      <c r="X37" s="70">
        <v>8</v>
      </c>
      <c r="AC37" s="70">
        <v>42</v>
      </c>
      <c r="AR37" s="70">
        <v>2</v>
      </c>
      <c r="AY37" s="70">
        <v>1</v>
      </c>
      <c r="BA37" s="70">
        <v>128</v>
      </c>
      <c r="BE37" s="71"/>
    </row>
    <row r="38" spans="1:57" ht="15" customHeight="1">
      <c r="A38" s="89"/>
      <c r="B38" s="86"/>
      <c r="C38" s="22" t="s">
        <v>18</v>
      </c>
      <c r="D38" s="23">
        <f t="shared" si="22"/>
        <v>0</v>
      </c>
      <c r="E38" s="24">
        <f t="shared" si="23"/>
      </c>
      <c r="F38" s="25">
        <f t="shared" si="6"/>
        <v>0</v>
      </c>
      <c r="G38" s="26">
        <f t="shared" si="24"/>
        <v>0</v>
      </c>
      <c r="BE38" s="71"/>
    </row>
    <row r="39" spans="1:57" ht="15" customHeight="1" thickBot="1">
      <c r="A39" s="89"/>
      <c r="B39" s="86"/>
      <c r="C39" s="22" t="s">
        <v>19</v>
      </c>
      <c r="D39" s="28">
        <f t="shared" si="22"/>
        <v>0</v>
      </c>
      <c r="E39" s="29">
        <f t="shared" si="23"/>
      </c>
      <c r="F39" s="30">
        <f t="shared" si="6"/>
        <v>0</v>
      </c>
      <c r="G39" s="31">
        <f t="shared" si="24"/>
        <v>0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9"/>
    </row>
    <row r="40" spans="1:57" ht="15" customHeight="1" thickBot="1" thickTop="1">
      <c r="A40" s="90"/>
      <c r="B40" s="87"/>
      <c r="C40" s="36" t="s">
        <v>20</v>
      </c>
      <c r="D40" s="32">
        <f t="shared" si="22"/>
        <v>363</v>
      </c>
      <c r="E40" s="33">
        <f t="shared" si="23"/>
        <v>1</v>
      </c>
      <c r="F40" s="34">
        <f t="shared" si="6"/>
        <v>12.517241379310345</v>
      </c>
      <c r="G40" s="35">
        <f t="shared" si="24"/>
        <v>1</v>
      </c>
      <c r="H40" s="72">
        <f aca="true" t="shared" si="25" ref="H40:AO40">SUM(H35:H39)</f>
        <v>19</v>
      </c>
      <c r="I40" s="72">
        <f t="shared" si="25"/>
        <v>2</v>
      </c>
      <c r="J40" s="72">
        <f t="shared" si="25"/>
        <v>20</v>
      </c>
      <c r="K40" s="72">
        <f t="shared" si="25"/>
        <v>19</v>
      </c>
      <c r="L40" s="72">
        <f t="shared" si="25"/>
        <v>0</v>
      </c>
      <c r="M40" s="72">
        <f t="shared" si="25"/>
        <v>0</v>
      </c>
      <c r="N40" s="72">
        <f t="shared" si="25"/>
        <v>0</v>
      </c>
      <c r="O40" s="72">
        <f t="shared" si="25"/>
        <v>0</v>
      </c>
      <c r="P40" s="72">
        <f t="shared" si="25"/>
        <v>42</v>
      </c>
      <c r="Q40" s="72">
        <f t="shared" si="25"/>
        <v>0</v>
      </c>
      <c r="R40" s="72">
        <f t="shared" si="25"/>
        <v>0</v>
      </c>
      <c r="S40" s="72">
        <f t="shared" si="25"/>
        <v>0</v>
      </c>
      <c r="T40" s="72">
        <f t="shared" si="25"/>
        <v>0</v>
      </c>
      <c r="U40" s="72">
        <v>80</v>
      </c>
      <c r="V40" s="72">
        <f t="shared" si="25"/>
        <v>0</v>
      </c>
      <c r="W40" s="72">
        <f t="shared" si="25"/>
        <v>0</v>
      </c>
      <c r="X40" s="72">
        <f t="shared" si="25"/>
        <v>8</v>
      </c>
      <c r="Y40" s="72">
        <f t="shared" si="25"/>
        <v>0</v>
      </c>
      <c r="Z40" s="72"/>
      <c r="AA40" s="72">
        <f t="shared" si="25"/>
        <v>0</v>
      </c>
      <c r="AB40" s="72">
        <f t="shared" si="25"/>
        <v>0</v>
      </c>
      <c r="AC40" s="72">
        <f t="shared" si="25"/>
        <v>42</v>
      </c>
      <c r="AD40" s="72">
        <f t="shared" si="25"/>
        <v>0</v>
      </c>
      <c r="AE40" s="72">
        <f t="shared" si="25"/>
        <v>0</v>
      </c>
      <c r="AF40" s="72">
        <f t="shared" si="25"/>
        <v>0</v>
      </c>
      <c r="AG40" s="72">
        <f t="shared" si="25"/>
        <v>0</v>
      </c>
      <c r="AH40" s="72">
        <f t="shared" si="25"/>
        <v>0</v>
      </c>
      <c r="AI40" s="72">
        <f>SUM(AI35:AI39)</f>
        <v>0</v>
      </c>
      <c r="AJ40" s="72">
        <f>SUM(AJ35:AJ39)</f>
        <v>0</v>
      </c>
      <c r="AK40" s="72">
        <f t="shared" si="25"/>
        <v>0</v>
      </c>
      <c r="AL40" s="72">
        <f t="shared" si="25"/>
        <v>0</v>
      </c>
      <c r="AM40" s="72">
        <f t="shared" si="25"/>
        <v>0</v>
      </c>
      <c r="AN40" s="72">
        <f aca="true" t="shared" si="26" ref="AN40:BE40">SUM(AN35:AN39)</f>
        <v>0</v>
      </c>
      <c r="AO40" s="72">
        <f t="shared" si="25"/>
        <v>0</v>
      </c>
      <c r="AP40" s="72">
        <f t="shared" si="26"/>
        <v>0</v>
      </c>
      <c r="AQ40" s="72">
        <f t="shared" si="26"/>
        <v>0</v>
      </c>
      <c r="AR40" s="72">
        <f t="shared" si="26"/>
        <v>2</v>
      </c>
      <c r="AS40" s="72">
        <f t="shared" si="26"/>
        <v>0</v>
      </c>
      <c r="AT40" s="72">
        <f t="shared" si="26"/>
        <v>0</v>
      </c>
      <c r="AU40" s="72">
        <f t="shared" si="26"/>
        <v>0</v>
      </c>
      <c r="AV40" s="72">
        <f t="shared" si="26"/>
        <v>0</v>
      </c>
      <c r="AW40" s="72">
        <f t="shared" si="26"/>
        <v>0</v>
      </c>
      <c r="AX40" s="72">
        <f t="shared" si="26"/>
        <v>0</v>
      </c>
      <c r="AY40" s="72">
        <f t="shared" si="26"/>
        <v>1</v>
      </c>
      <c r="AZ40" s="72">
        <f t="shared" si="26"/>
        <v>0</v>
      </c>
      <c r="BA40" s="72">
        <f t="shared" si="26"/>
        <v>128</v>
      </c>
      <c r="BB40" s="72">
        <f t="shared" si="26"/>
        <v>0</v>
      </c>
      <c r="BC40" s="72">
        <f t="shared" si="26"/>
        <v>0</v>
      </c>
      <c r="BD40" s="72">
        <f t="shared" si="26"/>
        <v>0</v>
      </c>
      <c r="BE40" s="73">
        <f t="shared" si="26"/>
        <v>0</v>
      </c>
    </row>
    <row r="41" spans="1:57" ht="15" customHeight="1" thickTop="1">
      <c r="A41" s="88">
        <v>7</v>
      </c>
      <c r="B41" s="85" t="s">
        <v>6</v>
      </c>
      <c r="C41" s="18" t="s">
        <v>15</v>
      </c>
      <c r="D41" s="9">
        <f t="shared" si="22"/>
        <v>0</v>
      </c>
      <c r="E41" s="19">
        <f aca="true" t="shared" si="27" ref="E41:E46">IF(D41&gt;0,(D41/D$46),"")</f>
      </c>
      <c r="F41" s="20">
        <f t="shared" si="6"/>
        <v>0</v>
      </c>
      <c r="G41" s="21">
        <f aca="true" t="shared" si="28" ref="G41:G46">IF($D$3&gt;0,(F41/F$46),"")</f>
        <v>0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6"/>
    </row>
    <row r="42" spans="1:57" ht="15" customHeight="1">
      <c r="A42" s="89"/>
      <c r="B42" s="86"/>
      <c r="C42" s="22" t="s">
        <v>16</v>
      </c>
      <c r="D42" s="23">
        <f t="shared" si="22"/>
        <v>0</v>
      </c>
      <c r="E42" s="24">
        <f t="shared" si="27"/>
      </c>
      <c r="F42" s="25">
        <f t="shared" si="6"/>
        <v>0</v>
      </c>
      <c r="G42" s="26">
        <f t="shared" si="28"/>
        <v>0</v>
      </c>
      <c r="BE42" s="71"/>
    </row>
    <row r="43" spans="1:57" ht="15" customHeight="1">
      <c r="A43" s="89"/>
      <c r="B43" s="86"/>
      <c r="C43" s="22" t="s">
        <v>17</v>
      </c>
      <c r="D43" s="23">
        <f t="shared" si="22"/>
        <v>6</v>
      </c>
      <c r="E43" s="24">
        <f t="shared" si="27"/>
        <v>0.8571428571428571</v>
      </c>
      <c r="F43" s="25">
        <f t="shared" si="6"/>
        <v>0.20689655172413793</v>
      </c>
      <c r="G43" s="26">
        <f t="shared" si="28"/>
        <v>0.8571428571428571</v>
      </c>
      <c r="I43" s="70">
        <v>1</v>
      </c>
      <c r="J43" s="70">
        <v>2</v>
      </c>
      <c r="AR43" s="70">
        <v>1</v>
      </c>
      <c r="AS43" s="70">
        <v>1</v>
      </c>
      <c r="AW43" s="70">
        <v>1</v>
      </c>
      <c r="BE43" s="71"/>
    </row>
    <row r="44" spans="1:57" ht="15" customHeight="1">
      <c r="A44" s="89"/>
      <c r="B44" s="86"/>
      <c r="C44" s="22" t="s">
        <v>18</v>
      </c>
      <c r="D44" s="23">
        <f t="shared" si="22"/>
        <v>1</v>
      </c>
      <c r="E44" s="24">
        <f t="shared" si="27"/>
        <v>0.14285714285714285</v>
      </c>
      <c r="F44" s="25">
        <f t="shared" si="6"/>
        <v>0.034482758620689655</v>
      </c>
      <c r="G44" s="26">
        <f t="shared" si="28"/>
        <v>0.14285714285714285</v>
      </c>
      <c r="L44" s="70">
        <v>1</v>
      </c>
      <c r="BE44" s="71"/>
    </row>
    <row r="45" spans="1:57" ht="15" customHeight="1" thickBot="1">
      <c r="A45" s="89"/>
      <c r="B45" s="86"/>
      <c r="C45" s="22" t="s">
        <v>19</v>
      </c>
      <c r="D45" s="28">
        <f t="shared" si="22"/>
        <v>0</v>
      </c>
      <c r="E45" s="29">
        <f t="shared" si="27"/>
      </c>
      <c r="F45" s="30">
        <f t="shared" si="6"/>
        <v>0</v>
      </c>
      <c r="G45" s="31">
        <f t="shared" si="28"/>
        <v>0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9"/>
    </row>
    <row r="46" spans="1:57" ht="15" customHeight="1" thickBot="1" thickTop="1">
      <c r="A46" s="90"/>
      <c r="B46" s="87"/>
      <c r="C46" s="36" t="s">
        <v>20</v>
      </c>
      <c r="D46" s="32">
        <f t="shared" si="22"/>
        <v>7</v>
      </c>
      <c r="E46" s="33">
        <f t="shared" si="27"/>
        <v>1</v>
      </c>
      <c r="F46" s="34">
        <f t="shared" si="6"/>
        <v>0.2413793103448276</v>
      </c>
      <c r="G46" s="35">
        <f t="shared" si="28"/>
        <v>1</v>
      </c>
      <c r="H46" s="72">
        <f aca="true" t="shared" si="29" ref="H46:AO46">SUM(H41:H45)</f>
        <v>0</v>
      </c>
      <c r="I46" s="72">
        <f t="shared" si="29"/>
        <v>1</v>
      </c>
      <c r="J46" s="72">
        <f t="shared" si="29"/>
        <v>2</v>
      </c>
      <c r="K46" s="72">
        <f t="shared" si="29"/>
        <v>0</v>
      </c>
      <c r="L46" s="72">
        <f t="shared" si="29"/>
        <v>1</v>
      </c>
      <c r="M46" s="72">
        <f t="shared" si="29"/>
        <v>0</v>
      </c>
      <c r="N46" s="72">
        <f t="shared" si="29"/>
        <v>0</v>
      </c>
      <c r="O46" s="72">
        <f t="shared" si="29"/>
        <v>0</v>
      </c>
      <c r="P46" s="72">
        <f t="shared" si="29"/>
        <v>0</v>
      </c>
      <c r="Q46" s="72">
        <f t="shared" si="29"/>
        <v>0</v>
      </c>
      <c r="R46" s="72">
        <f t="shared" si="29"/>
        <v>0</v>
      </c>
      <c r="S46" s="72">
        <f t="shared" si="29"/>
        <v>0</v>
      </c>
      <c r="T46" s="72">
        <f t="shared" si="29"/>
        <v>0</v>
      </c>
      <c r="U46" s="72">
        <f t="shared" si="29"/>
        <v>0</v>
      </c>
      <c r="V46" s="72">
        <f t="shared" si="29"/>
        <v>0</v>
      </c>
      <c r="W46" s="72">
        <f t="shared" si="29"/>
        <v>0</v>
      </c>
      <c r="X46" s="72">
        <f t="shared" si="29"/>
        <v>0</v>
      </c>
      <c r="Y46" s="72">
        <f t="shared" si="29"/>
        <v>0</v>
      </c>
      <c r="Z46" s="72"/>
      <c r="AA46" s="72">
        <f t="shared" si="29"/>
        <v>0</v>
      </c>
      <c r="AB46" s="72">
        <f t="shared" si="29"/>
        <v>0</v>
      </c>
      <c r="AC46" s="72">
        <f t="shared" si="29"/>
        <v>0</v>
      </c>
      <c r="AD46" s="72">
        <f t="shared" si="29"/>
        <v>0</v>
      </c>
      <c r="AE46" s="72">
        <f t="shared" si="29"/>
        <v>0</v>
      </c>
      <c r="AF46" s="72">
        <f t="shared" si="29"/>
        <v>0</v>
      </c>
      <c r="AG46" s="72">
        <f t="shared" si="29"/>
        <v>0</v>
      </c>
      <c r="AH46" s="72">
        <f t="shared" si="29"/>
        <v>0</v>
      </c>
      <c r="AI46" s="72">
        <f>SUM(AI41:AI45)</f>
        <v>0</v>
      </c>
      <c r="AJ46" s="72">
        <f>SUM(AJ41:AJ45)</f>
        <v>0</v>
      </c>
      <c r="AK46" s="72">
        <f t="shared" si="29"/>
        <v>0</v>
      </c>
      <c r="AL46" s="72">
        <f t="shared" si="29"/>
        <v>0</v>
      </c>
      <c r="AM46" s="72">
        <f t="shared" si="29"/>
        <v>0</v>
      </c>
      <c r="AN46" s="72">
        <f aca="true" t="shared" si="30" ref="AN46:BE46">SUM(AN41:AN45)</f>
        <v>0</v>
      </c>
      <c r="AO46" s="72">
        <f t="shared" si="29"/>
        <v>0</v>
      </c>
      <c r="AP46" s="72">
        <f t="shared" si="30"/>
        <v>0</v>
      </c>
      <c r="AQ46" s="72">
        <f t="shared" si="30"/>
        <v>0</v>
      </c>
      <c r="AR46" s="72">
        <f t="shared" si="30"/>
        <v>1</v>
      </c>
      <c r="AS46" s="72">
        <f t="shared" si="30"/>
        <v>1</v>
      </c>
      <c r="AT46" s="72">
        <f t="shared" si="30"/>
        <v>0</v>
      </c>
      <c r="AU46" s="72">
        <f t="shared" si="30"/>
        <v>0</v>
      </c>
      <c r="AV46" s="72">
        <f t="shared" si="30"/>
        <v>0</v>
      </c>
      <c r="AW46" s="72">
        <f t="shared" si="30"/>
        <v>1</v>
      </c>
      <c r="AX46" s="72">
        <f t="shared" si="30"/>
        <v>0</v>
      </c>
      <c r="AY46" s="72">
        <f t="shared" si="30"/>
        <v>0</v>
      </c>
      <c r="AZ46" s="72">
        <f t="shared" si="30"/>
        <v>0</v>
      </c>
      <c r="BA46" s="72">
        <f t="shared" si="30"/>
        <v>0</v>
      </c>
      <c r="BB46" s="72">
        <f t="shared" si="30"/>
        <v>0</v>
      </c>
      <c r="BC46" s="72">
        <f t="shared" si="30"/>
        <v>0</v>
      </c>
      <c r="BD46" s="72">
        <f t="shared" si="30"/>
        <v>0</v>
      </c>
      <c r="BE46" s="73">
        <f t="shared" si="30"/>
        <v>0</v>
      </c>
    </row>
    <row r="47" spans="1:57" ht="15" customHeight="1" thickTop="1">
      <c r="A47" s="88">
        <v>8</v>
      </c>
      <c r="B47" s="85" t="s">
        <v>7</v>
      </c>
      <c r="C47" s="18" t="s">
        <v>15</v>
      </c>
      <c r="D47" s="9">
        <f t="shared" si="22"/>
        <v>3</v>
      </c>
      <c r="E47" s="19">
        <f aca="true" t="shared" si="31" ref="E47:E52">IF(D47&gt;0,(D47/D$52),"")</f>
        <v>0.375</v>
      </c>
      <c r="F47" s="20">
        <f t="shared" si="6"/>
        <v>0.10344827586206896</v>
      </c>
      <c r="G47" s="21">
        <f aca="true" t="shared" si="32" ref="G47:G52">IF($D$3&gt;0,(F47/F$52),"")</f>
        <v>0.375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>
        <v>3</v>
      </c>
      <c r="BB47" s="65"/>
      <c r="BC47" s="65"/>
      <c r="BD47" s="65"/>
      <c r="BE47" s="66"/>
    </row>
    <row r="48" spans="1:57" ht="15" customHeight="1">
      <c r="A48" s="89"/>
      <c r="B48" s="86"/>
      <c r="C48" s="22" t="s">
        <v>16</v>
      </c>
      <c r="D48" s="23">
        <f t="shared" si="22"/>
        <v>3</v>
      </c>
      <c r="E48" s="24">
        <f t="shared" si="31"/>
        <v>0.375</v>
      </c>
      <c r="F48" s="25">
        <f t="shared" si="6"/>
        <v>0.10344827586206896</v>
      </c>
      <c r="G48" s="26">
        <f t="shared" si="32"/>
        <v>0.375</v>
      </c>
      <c r="BA48" s="70">
        <v>3</v>
      </c>
      <c r="BE48" s="71"/>
    </row>
    <row r="49" spans="1:57" ht="15" customHeight="1">
      <c r="A49" s="89"/>
      <c r="B49" s="86"/>
      <c r="C49" s="22" t="s">
        <v>17</v>
      </c>
      <c r="D49" s="23">
        <f t="shared" si="22"/>
        <v>1</v>
      </c>
      <c r="E49" s="24">
        <f t="shared" si="31"/>
        <v>0.125</v>
      </c>
      <c r="F49" s="25">
        <f t="shared" si="6"/>
        <v>0.034482758620689655</v>
      </c>
      <c r="G49" s="26">
        <f t="shared" si="32"/>
        <v>0.125</v>
      </c>
      <c r="I49" s="70">
        <v>1</v>
      </c>
      <c r="BE49" s="71"/>
    </row>
    <row r="50" spans="1:57" ht="15" customHeight="1">
      <c r="A50" s="89"/>
      <c r="B50" s="86"/>
      <c r="C50" s="22" t="s">
        <v>18</v>
      </c>
      <c r="D50" s="23">
        <f t="shared" si="22"/>
        <v>1</v>
      </c>
      <c r="E50" s="24">
        <f t="shared" si="31"/>
        <v>0.125</v>
      </c>
      <c r="F50" s="25">
        <f t="shared" si="6"/>
        <v>0.034482758620689655</v>
      </c>
      <c r="G50" s="26">
        <f t="shared" si="32"/>
        <v>0.125</v>
      </c>
      <c r="L50" s="70">
        <v>1</v>
      </c>
      <c r="BE50" s="71"/>
    </row>
    <row r="51" spans="1:57" ht="15" customHeight="1" thickBot="1">
      <c r="A51" s="89"/>
      <c r="B51" s="86"/>
      <c r="C51" s="22" t="s">
        <v>19</v>
      </c>
      <c r="D51" s="28">
        <f t="shared" si="22"/>
        <v>0</v>
      </c>
      <c r="E51" s="29">
        <f t="shared" si="31"/>
      </c>
      <c r="F51" s="30">
        <f t="shared" si="6"/>
        <v>0</v>
      </c>
      <c r="G51" s="31">
        <f t="shared" si="32"/>
        <v>0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9"/>
    </row>
    <row r="52" spans="1:57" ht="15" customHeight="1" thickBot="1" thickTop="1">
      <c r="A52" s="90"/>
      <c r="B52" s="87"/>
      <c r="C52" s="36" t="s">
        <v>20</v>
      </c>
      <c r="D52" s="32">
        <f t="shared" si="22"/>
        <v>8</v>
      </c>
      <c r="E52" s="33">
        <f t="shared" si="31"/>
        <v>1</v>
      </c>
      <c r="F52" s="34">
        <f t="shared" si="6"/>
        <v>0.27586206896551724</v>
      </c>
      <c r="G52" s="35">
        <f t="shared" si="32"/>
        <v>1</v>
      </c>
      <c r="H52" s="72">
        <f aca="true" t="shared" si="33" ref="H52:AO52">SUM(H47:H51)</f>
        <v>0</v>
      </c>
      <c r="I52" s="72">
        <f t="shared" si="33"/>
        <v>1</v>
      </c>
      <c r="J52" s="72">
        <f t="shared" si="33"/>
        <v>0</v>
      </c>
      <c r="K52" s="72">
        <f t="shared" si="33"/>
        <v>0</v>
      </c>
      <c r="L52" s="72">
        <f t="shared" si="33"/>
        <v>1</v>
      </c>
      <c r="M52" s="72">
        <f t="shared" si="33"/>
        <v>0</v>
      </c>
      <c r="N52" s="72">
        <f t="shared" si="33"/>
        <v>0</v>
      </c>
      <c r="O52" s="72">
        <f t="shared" si="33"/>
        <v>0</v>
      </c>
      <c r="P52" s="72">
        <f t="shared" si="33"/>
        <v>0</v>
      </c>
      <c r="Q52" s="72">
        <f t="shared" si="33"/>
        <v>0</v>
      </c>
      <c r="R52" s="72">
        <f t="shared" si="33"/>
        <v>0</v>
      </c>
      <c r="S52" s="72">
        <f t="shared" si="33"/>
        <v>0</v>
      </c>
      <c r="T52" s="72">
        <f t="shared" si="33"/>
        <v>0</v>
      </c>
      <c r="U52" s="72">
        <f t="shared" si="33"/>
        <v>0</v>
      </c>
      <c r="V52" s="72">
        <f t="shared" si="33"/>
        <v>0</v>
      </c>
      <c r="W52" s="72">
        <f t="shared" si="33"/>
        <v>0</v>
      </c>
      <c r="X52" s="72">
        <f t="shared" si="33"/>
        <v>0</v>
      </c>
      <c r="Y52" s="72">
        <f t="shared" si="33"/>
        <v>0</v>
      </c>
      <c r="Z52" s="72"/>
      <c r="AA52" s="72">
        <f t="shared" si="33"/>
        <v>0</v>
      </c>
      <c r="AB52" s="72">
        <f t="shared" si="33"/>
        <v>0</v>
      </c>
      <c r="AC52" s="72">
        <f t="shared" si="33"/>
        <v>0</v>
      </c>
      <c r="AD52" s="72">
        <f t="shared" si="33"/>
        <v>0</v>
      </c>
      <c r="AE52" s="72">
        <f t="shared" si="33"/>
        <v>0</v>
      </c>
      <c r="AF52" s="72">
        <f t="shared" si="33"/>
        <v>0</v>
      </c>
      <c r="AG52" s="72">
        <f t="shared" si="33"/>
        <v>0</v>
      </c>
      <c r="AH52" s="72">
        <f t="shared" si="33"/>
        <v>0</v>
      </c>
      <c r="AI52" s="72">
        <f>SUM(AI47:AI51)</f>
        <v>0</v>
      </c>
      <c r="AJ52" s="72">
        <f>SUM(AJ47:AJ51)</f>
        <v>0</v>
      </c>
      <c r="AK52" s="72">
        <f t="shared" si="33"/>
        <v>0</v>
      </c>
      <c r="AL52" s="72">
        <f t="shared" si="33"/>
        <v>0</v>
      </c>
      <c r="AM52" s="72">
        <f t="shared" si="33"/>
        <v>0</v>
      </c>
      <c r="AN52" s="72">
        <f aca="true" t="shared" si="34" ref="AN52:BE52">SUM(AN47:AN51)</f>
        <v>0</v>
      </c>
      <c r="AO52" s="72">
        <f t="shared" si="33"/>
        <v>0</v>
      </c>
      <c r="AP52" s="72">
        <f t="shared" si="34"/>
        <v>0</v>
      </c>
      <c r="AQ52" s="72">
        <f t="shared" si="34"/>
        <v>0</v>
      </c>
      <c r="AR52" s="72">
        <f t="shared" si="34"/>
        <v>0</v>
      </c>
      <c r="AS52" s="72">
        <f t="shared" si="34"/>
        <v>0</v>
      </c>
      <c r="AT52" s="72">
        <f t="shared" si="34"/>
        <v>0</v>
      </c>
      <c r="AU52" s="72">
        <f t="shared" si="34"/>
        <v>0</v>
      </c>
      <c r="AV52" s="72">
        <f t="shared" si="34"/>
        <v>0</v>
      </c>
      <c r="AW52" s="72">
        <f t="shared" si="34"/>
        <v>0</v>
      </c>
      <c r="AX52" s="72">
        <f t="shared" si="34"/>
        <v>0</v>
      </c>
      <c r="AY52" s="72">
        <f t="shared" si="34"/>
        <v>0</v>
      </c>
      <c r="AZ52" s="72">
        <f t="shared" si="34"/>
        <v>0</v>
      </c>
      <c r="BA52" s="72">
        <f t="shared" si="34"/>
        <v>6</v>
      </c>
      <c r="BB52" s="72">
        <f t="shared" si="34"/>
        <v>0</v>
      </c>
      <c r="BC52" s="72">
        <f t="shared" si="34"/>
        <v>0</v>
      </c>
      <c r="BD52" s="72">
        <f t="shared" si="34"/>
        <v>0</v>
      </c>
      <c r="BE52" s="73">
        <f t="shared" si="34"/>
        <v>0</v>
      </c>
    </row>
    <row r="53" spans="1:57" ht="15" customHeight="1" thickTop="1">
      <c r="A53" s="88">
        <v>9</v>
      </c>
      <c r="B53" s="85" t="s">
        <v>8</v>
      </c>
      <c r="C53" s="18" t="s">
        <v>15</v>
      </c>
      <c r="D53" s="76"/>
      <c r="E53" s="37"/>
      <c r="F53" s="79">
        <f aca="true" t="shared" si="35" ref="F53:F62">SUM(H53:BE53)/$D$3</f>
        <v>0</v>
      </c>
      <c r="G53" s="3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6"/>
    </row>
    <row r="54" spans="1:57" ht="15" customHeight="1">
      <c r="A54" s="89"/>
      <c r="B54" s="86"/>
      <c r="C54" s="22" t="s">
        <v>16</v>
      </c>
      <c r="D54" s="77"/>
      <c r="E54" s="39"/>
      <c r="F54" s="80">
        <f t="shared" si="35"/>
        <v>0</v>
      </c>
      <c r="G54" s="40"/>
      <c r="BE54" s="71"/>
    </row>
    <row r="55" spans="1:57" ht="15" customHeight="1">
      <c r="A55" s="89"/>
      <c r="B55" s="86"/>
      <c r="C55" s="22" t="s">
        <v>17</v>
      </c>
      <c r="D55" s="77"/>
      <c r="E55" s="39"/>
      <c r="F55" s="80">
        <f t="shared" si="35"/>
        <v>2.2413793103448274</v>
      </c>
      <c r="G55" s="40"/>
      <c r="AS55" s="70">
        <v>45</v>
      </c>
      <c r="AV55" s="70">
        <v>20</v>
      </c>
      <c r="BE55" s="71"/>
    </row>
    <row r="56" spans="1:57" ht="15" customHeight="1">
      <c r="A56" s="89"/>
      <c r="B56" s="86"/>
      <c r="C56" s="22" t="s">
        <v>18</v>
      </c>
      <c r="D56" s="77"/>
      <c r="E56" s="39"/>
      <c r="F56" s="80">
        <f t="shared" si="35"/>
        <v>0</v>
      </c>
      <c r="G56" s="40"/>
      <c r="BE56" s="71"/>
    </row>
    <row r="57" spans="1:57" ht="15" customHeight="1" thickBot="1">
      <c r="A57" s="89"/>
      <c r="B57" s="86"/>
      <c r="C57" s="22" t="s">
        <v>19</v>
      </c>
      <c r="D57" s="78"/>
      <c r="E57" s="41"/>
      <c r="F57" s="81">
        <f t="shared" si="35"/>
        <v>0</v>
      </c>
      <c r="G57" s="4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9"/>
    </row>
    <row r="58" spans="1:57" ht="15" customHeight="1" thickBot="1" thickTop="1">
      <c r="A58" s="88">
        <v>10</v>
      </c>
      <c r="B58" s="85" t="s">
        <v>9</v>
      </c>
      <c r="C58" s="18" t="s">
        <v>15</v>
      </c>
      <c r="D58" s="76"/>
      <c r="E58" s="37"/>
      <c r="F58" s="79">
        <f t="shared" si="35"/>
        <v>12.068965517241379</v>
      </c>
      <c r="G58" s="38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>
        <v>350</v>
      </c>
      <c r="BB58" s="65"/>
      <c r="BC58" s="65"/>
      <c r="BD58" s="65"/>
      <c r="BE58" s="66"/>
    </row>
    <row r="59" spans="1:57" ht="15" customHeight="1" thickBot="1" thickTop="1">
      <c r="A59" s="89"/>
      <c r="B59" s="86"/>
      <c r="C59" s="22" t="s">
        <v>16</v>
      </c>
      <c r="D59" s="77"/>
      <c r="E59" s="39"/>
      <c r="F59" s="80">
        <f t="shared" si="35"/>
        <v>12.068965517241379</v>
      </c>
      <c r="G59" s="40"/>
      <c r="BA59" s="65">
        <v>350</v>
      </c>
      <c r="BE59" s="71"/>
    </row>
    <row r="60" spans="1:57" ht="15" customHeight="1" thickBot="1" thickTop="1">
      <c r="A60" s="89"/>
      <c r="B60" s="86"/>
      <c r="C60" s="22" t="s">
        <v>17</v>
      </c>
      <c r="D60" s="77"/>
      <c r="E60" s="39"/>
      <c r="F60" s="80">
        <f t="shared" si="35"/>
        <v>12.068965517241379</v>
      </c>
      <c r="G60" s="40"/>
      <c r="BA60" s="65">
        <v>350</v>
      </c>
      <c r="BE60" s="71"/>
    </row>
    <row r="61" spans="1:57" ht="15" customHeight="1" thickBot="1" thickTop="1">
      <c r="A61" s="89"/>
      <c r="B61" s="86"/>
      <c r="C61" s="22" t="s">
        <v>18</v>
      </c>
      <c r="D61" s="77"/>
      <c r="E61" s="39"/>
      <c r="F61" s="80">
        <f t="shared" si="35"/>
        <v>12.068965517241379</v>
      </c>
      <c r="G61" s="40"/>
      <c r="BA61" s="65">
        <v>350</v>
      </c>
      <c r="BE61" s="71"/>
    </row>
    <row r="62" spans="1:57" ht="15" customHeight="1" thickBot="1" thickTop="1">
      <c r="A62" s="89"/>
      <c r="B62" s="86"/>
      <c r="C62" s="22" t="s">
        <v>19</v>
      </c>
      <c r="D62" s="78"/>
      <c r="E62" s="41"/>
      <c r="F62" s="81">
        <f t="shared" si="35"/>
        <v>12.068965517241379</v>
      </c>
      <c r="G62" s="43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5">
        <v>350</v>
      </c>
      <c r="BB62" s="68"/>
      <c r="BC62" s="68"/>
      <c r="BD62" s="68"/>
      <c r="BE62" s="69"/>
    </row>
    <row r="63" spans="1:57" ht="15" customHeight="1" thickTop="1">
      <c r="A63" s="88">
        <v>11</v>
      </c>
      <c r="B63" s="85" t="s">
        <v>54</v>
      </c>
      <c r="C63" s="18" t="s">
        <v>15</v>
      </c>
      <c r="D63" s="9">
        <f aca="true" t="shared" si="36" ref="D63:D94">SUM(H63:BE63)</f>
        <v>2</v>
      </c>
      <c r="E63" s="19">
        <f aca="true" t="shared" si="37" ref="E63:E68">IF(D63&gt;0,(D63/D$68),"")</f>
        <v>0.03278688524590164</v>
      </c>
      <c r="F63" s="20">
        <f aca="true" t="shared" si="38" ref="F63:F126">IF($D$3&gt;0,(D63/$D$3),"")</f>
        <v>0.06896551724137931</v>
      </c>
      <c r="G63" s="21">
        <f aca="true" t="shared" si="39" ref="G63:G68">IF($D$3&gt;0,(F63/F$68),"")</f>
        <v>0.03278688524590164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>
        <v>1</v>
      </c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>
        <v>1</v>
      </c>
      <c r="AX63" s="65"/>
      <c r="AY63" s="65"/>
      <c r="AZ63" s="65"/>
      <c r="BA63" s="65"/>
      <c r="BB63" s="65"/>
      <c r="BC63" s="65"/>
      <c r="BD63" s="65"/>
      <c r="BE63" s="66"/>
    </row>
    <row r="64" spans="1:57" ht="15" customHeight="1">
      <c r="A64" s="89"/>
      <c r="B64" s="86"/>
      <c r="C64" s="22" t="s">
        <v>16</v>
      </c>
      <c r="D64" s="23">
        <f t="shared" si="36"/>
        <v>0</v>
      </c>
      <c r="E64" s="24">
        <f t="shared" si="37"/>
      </c>
      <c r="F64" s="25">
        <f t="shared" si="38"/>
        <v>0</v>
      </c>
      <c r="G64" s="26">
        <f t="shared" si="39"/>
        <v>0</v>
      </c>
      <c r="BE64" s="71"/>
    </row>
    <row r="65" spans="1:57" ht="15" customHeight="1">
      <c r="A65" s="89"/>
      <c r="B65" s="86"/>
      <c r="C65" s="22" t="s">
        <v>17</v>
      </c>
      <c r="D65" s="23">
        <f t="shared" si="36"/>
        <v>25</v>
      </c>
      <c r="E65" s="24">
        <f t="shared" si="37"/>
        <v>0.4098360655737705</v>
      </c>
      <c r="F65" s="25">
        <f t="shared" si="38"/>
        <v>0.8620689655172413</v>
      </c>
      <c r="G65" s="26">
        <f t="shared" si="39"/>
        <v>0.40983606557377045</v>
      </c>
      <c r="H65" s="70">
        <v>2</v>
      </c>
      <c r="I65" s="70">
        <v>2</v>
      </c>
      <c r="J65" s="70">
        <v>5</v>
      </c>
      <c r="K65" s="70">
        <v>1</v>
      </c>
      <c r="L65" s="82"/>
      <c r="Q65" s="70">
        <v>1</v>
      </c>
      <c r="AS65" s="70">
        <v>1</v>
      </c>
      <c r="AV65" s="70">
        <v>2</v>
      </c>
      <c r="AZ65" s="70">
        <v>2</v>
      </c>
      <c r="BA65" s="70">
        <v>9</v>
      </c>
      <c r="BE65" s="71"/>
    </row>
    <row r="66" spans="1:57" ht="15" customHeight="1">
      <c r="A66" s="89"/>
      <c r="B66" s="86"/>
      <c r="C66" s="22" t="s">
        <v>18</v>
      </c>
      <c r="D66" s="23">
        <f t="shared" si="36"/>
        <v>0</v>
      </c>
      <c r="E66" s="24">
        <f t="shared" si="37"/>
      </c>
      <c r="F66" s="25">
        <f t="shared" si="38"/>
        <v>0</v>
      </c>
      <c r="G66" s="26">
        <f t="shared" si="39"/>
        <v>0</v>
      </c>
      <c r="BE66" s="71"/>
    </row>
    <row r="67" spans="1:57" ht="15" customHeight="1" thickBot="1">
      <c r="A67" s="89"/>
      <c r="B67" s="86"/>
      <c r="C67" s="22" t="s">
        <v>19</v>
      </c>
      <c r="D67" s="28">
        <f t="shared" si="36"/>
        <v>0</v>
      </c>
      <c r="E67" s="29">
        <f t="shared" si="37"/>
      </c>
      <c r="F67" s="30">
        <f t="shared" si="38"/>
        <v>0</v>
      </c>
      <c r="G67" s="31">
        <f t="shared" si="39"/>
        <v>0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9"/>
    </row>
    <row r="68" spans="1:57" ht="15" customHeight="1" thickBot="1" thickTop="1">
      <c r="A68" s="90"/>
      <c r="B68" s="87"/>
      <c r="C68" s="36" t="s">
        <v>20</v>
      </c>
      <c r="D68" s="32">
        <f t="shared" si="36"/>
        <v>61</v>
      </c>
      <c r="E68" s="33">
        <f t="shared" si="37"/>
        <v>1</v>
      </c>
      <c r="F68" s="34">
        <f t="shared" si="38"/>
        <v>2.103448275862069</v>
      </c>
      <c r="G68" s="35">
        <f t="shared" si="39"/>
        <v>1</v>
      </c>
      <c r="H68" s="72">
        <f aca="true" t="shared" si="40" ref="H68:AO68">SUM(H63:H67)</f>
        <v>2</v>
      </c>
      <c r="I68" s="72">
        <f t="shared" si="40"/>
        <v>2</v>
      </c>
      <c r="J68" s="72">
        <f t="shared" si="40"/>
        <v>5</v>
      </c>
      <c r="K68" s="72">
        <f t="shared" si="40"/>
        <v>1</v>
      </c>
      <c r="L68" s="72">
        <v>9</v>
      </c>
      <c r="M68" s="72">
        <f t="shared" si="40"/>
        <v>0</v>
      </c>
      <c r="N68" s="72">
        <f t="shared" si="40"/>
        <v>0</v>
      </c>
      <c r="O68" s="72">
        <f t="shared" si="40"/>
        <v>0</v>
      </c>
      <c r="P68" s="72">
        <f t="shared" si="40"/>
        <v>0</v>
      </c>
      <c r="Q68" s="72">
        <f t="shared" si="40"/>
        <v>1</v>
      </c>
      <c r="R68" s="72">
        <f t="shared" si="40"/>
        <v>0</v>
      </c>
      <c r="S68" s="72">
        <f t="shared" si="40"/>
        <v>0</v>
      </c>
      <c r="T68" s="72">
        <f t="shared" si="40"/>
        <v>1</v>
      </c>
      <c r="U68" s="72">
        <v>25</v>
      </c>
      <c r="V68" s="72">
        <f t="shared" si="40"/>
        <v>0</v>
      </c>
      <c r="W68" s="72">
        <f t="shared" si="40"/>
        <v>0</v>
      </c>
      <c r="X68" s="72">
        <f t="shared" si="40"/>
        <v>0</v>
      </c>
      <c r="Y68" s="72">
        <f t="shared" si="40"/>
        <v>0</v>
      </c>
      <c r="Z68" s="72"/>
      <c r="AA68" s="72">
        <f t="shared" si="40"/>
        <v>0</v>
      </c>
      <c r="AB68" s="72">
        <f t="shared" si="40"/>
        <v>0</v>
      </c>
      <c r="AC68" s="72">
        <f t="shared" si="40"/>
        <v>0</v>
      </c>
      <c r="AD68" s="72">
        <f t="shared" si="40"/>
        <v>0</v>
      </c>
      <c r="AE68" s="72">
        <f t="shared" si="40"/>
        <v>0</v>
      </c>
      <c r="AF68" s="72">
        <f t="shared" si="40"/>
        <v>0</v>
      </c>
      <c r="AG68" s="72">
        <f t="shared" si="40"/>
        <v>0</v>
      </c>
      <c r="AH68" s="72">
        <f t="shared" si="40"/>
        <v>0</v>
      </c>
      <c r="AI68" s="72">
        <f>SUM(AI63:AI67)</f>
        <v>0</v>
      </c>
      <c r="AJ68" s="72">
        <f>SUM(AJ63:AJ67)</f>
        <v>0</v>
      </c>
      <c r="AK68" s="72">
        <f t="shared" si="40"/>
        <v>0</v>
      </c>
      <c r="AL68" s="72">
        <f t="shared" si="40"/>
        <v>0</v>
      </c>
      <c r="AM68" s="72">
        <f t="shared" si="40"/>
        <v>0</v>
      </c>
      <c r="AN68" s="72">
        <f aca="true" t="shared" si="41" ref="AN68:BE68">SUM(AN63:AN67)</f>
        <v>0</v>
      </c>
      <c r="AO68" s="72">
        <f t="shared" si="40"/>
        <v>0</v>
      </c>
      <c r="AP68" s="72">
        <f t="shared" si="41"/>
        <v>0</v>
      </c>
      <c r="AQ68" s="72">
        <f t="shared" si="41"/>
        <v>0</v>
      </c>
      <c r="AR68" s="72">
        <f t="shared" si="41"/>
        <v>0</v>
      </c>
      <c r="AS68" s="72">
        <f t="shared" si="41"/>
        <v>1</v>
      </c>
      <c r="AT68" s="72">
        <f t="shared" si="41"/>
        <v>0</v>
      </c>
      <c r="AU68" s="72">
        <f t="shared" si="41"/>
        <v>0</v>
      </c>
      <c r="AV68" s="72">
        <f t="shared" si="41"/>
        <v>2</v>
      </c>
      <c r="AW68" s="72">
        <f t="shared" si="41"/>
        <v>1</v>
      </c>
      <c r="AX68" s="72">
        <f t="shared" si="41"/>
        <v>0</v>
      </c>
      <c r="AY68" s="72">
        <f t="shared" si="41"/>
        <v>0</v>
      </c>
      <c r="AZ68" s="72">
        <f t="shared" si="41"/>
        <v>2</v>
      </c>
      <c r="BA68" s="72">
        <f t="shared" si="41"/>
        <v>9</v>
      </c>
      <c r="BB68" s="72">
        <f t="shared" si="41"/>
        <v>0</v>
      </c>
      <c r="BC68" s="72">
        <f t="shared" si="41"/>
        <v>0</v>
      </c>
      <c r="BD68" s="72">
        <f t="shared" si="41"/>
        <v>0</v>
      </c>
      <c r="BE68" s="73">
        <f t="shared" si="41"/>
        <v>0</v>
      </c>
    </row>
    <row r="69" spans="1:57" ht="15" customHeight="1" thickTop="1">
      <c r="A69" s="88">
        <v>12</v>
      </c>
      <c r="B69" s="85" t="s">
        <v>55</v>
      </c>
      <c r="C69" s="18" t="s">
        <v>15</v>
      </c>
      <c r="D69" s="9">
        <f t="shared" si="36"/>
        <v>0</v>
      </c>
      <c r="E69" s="19">
        <f aca="true" t="shared" si="42" ref="E69:E74">IF(D69&gt;0,(D69/D$74),"")</f>
      </c>
      <c r="F69" s="20">
        <f t="shared" si="38"/>
        <v>0</v>
      </c>
      <c r="G69" s="21">
        <f aca="true" t="shared" si="43" ref="G69:G74">IF($D$3&gt;0,(F69/F$74),"")</f>
        <v>0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6"/>
    </row>
    <row r="70" spans="1:57" ht="15" customHeight="1">
      <c r="A70" s="89"/>
      <c r="B70" s="86"/>
      <c r="C70" s="22" t="s">
        <v>16</v>
      </c>
      <c r="D70" s="23">
        <f t="shared" si="36"/>
        <v>0</v>
      </c>
      <c r="E70" s="24">
        <f t="shared" si="42"/>
      </c>
      <c r="F70" s="25">
        <f t="shared" si="38"/>
        <v>0</v>
      </c>
      <c r="G70" s="26">
        <f t="shared" si="43"/>
        <v>0</v>
      </c>
      <c r="BE70" s="71"/>
    </row>
    <row r="71" spans="1:57" ht="15" customHeight="1">
      <c r="A71" s="89"/>
      <c r="B71" s="86"/>
      <c r="C71" s="22" t="s">
        <v>17</v>
      </c>
      <c r="D71" s="23">
        <f t="shared" si="36"/>
        <v>55</v>
      </c>
      <c r="E71" s="24">
        <f t="shared" si="42"/>
        <v>1</v>
      </c>
      <c r="F71" s="25">
        <f t="shared" si="38"/>
        <v>1.896551724137931</v>
      </c>
      <c r="G71" s="26">
        <f t="shared" si="43"/>
        <v>1</v>
      </c>
      <c r="H71" s="70">
        <v>6</v>
      </c>
      <c r="I71" s="70">
        <v>3</v>
      </c>
      <c r="J71" s="70">
        <v>20</v>
      </c>
      <c r="K71" s="70">
        <v>3</v>
      </c>
      <c r="P71" s="70">
        <v>1</v>
      </c>
      <c r="S71" s="70">
        <v>3</v>
      </c>
      <c r="T71" s="70">
        <v>3</v>
      </c>
      <c r="AC71" s="70">
        <v>3</v>
      </c>
      <c r="AO71" s="70">
        <v>2</v>
      </c>
      <c r="AV71" s="70">
        <v>5</v>
      </c>
      <c r="AY71" s="70">
        <v>1</v>
      </c>
      <c r="AZ71" s="70">
        <v>5</v>
      </c>
      <c r="BE71" s="71"/>
    </row>
    <row r="72" spans="1:57" ht="15" customHeight="1">
      <c r="A72" s="89"/>
      <c r="B72" s="86"/>
      <c r="C72" s="22" t="s">
        <v>18</v>
      </c>
      <c r="D72" s="23">
        <f t="shared" si="36"/>
        <v>0</v>
      </c>
      <c r="E72" s="24">
        <f t="shared" si="42"/>
      </c>
      <c r="F72" s="25">
        <f t="shared" si="38"/>
        <v>0</v>
      </c>
      <c r="G72" s="26">
        <f t="shared" si="43"/>
        <v>0</v>
      </c>
      <c r="BE72" s="71"/>
    </row>
    <row r="73" spans="1:57" ht="15" customHeight="1" thickBot="1">
      <c r="A73" s="89"/>
      <c r="B73" s="86"/>
      <c r="C73" s="22" t="s">
        <v>19</v>
      </c>
      <c r="D73" s="28">
        <f t="shared" si="36"/>
        <v>0</v>
      </c>
      <c r="E73" s="29">
        <f t="shared" si="42"/>
      </c>
      <c r="F73" s="30">
        <f t="shared" si="38"/>
        <v>0</v>
      </c>
      <c r="G73" s="31">
        <f t="shared" si="43"/>
        <v>0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9"/>
    </row>
    <row r="74" spans="1:57" ht="15" customHeight="1" thickBot="1" thickTop="1">
      <c r="A74" s="90"/>
      <c r="B74" s="87"/>
      <c r="C74" s="36" t="s">
        <v>20</v>
      </c>
      <c r="D74" s="32">
        <f t="shared" si="36"/>
        <v>55</v>
      </c>
      <c r="E74" s="33">
        <f t="shared" si="42"/>
        <v>1</v>
      </c>
      <c r="F74" s="34">
        <f t="shared" si="38"/>
        <v>1.896551724137931</v>
      </c>
      <c r="G74" s="35">
        <f t="shared" si="43"/>
        <v>1</v>
      </c>
      <c r="H74" s="72">
        <f aca="true" t="shared" si="44" ref="H74:AO74">SUM(H69:H73)</f>
        <v>6</v>
      </c>
      <c r="I74" s="72">
        <f t="shared" si="44"/>
        <v>3</v>
      </c>
      <c r="J74" s="72">
        <f t="shared" si="44"/>
        <v>20</v>
      </c>
      <c r="K74" s="72">
        <f t="shared" si="44"/>
        <v>3</v>
      </c>
      <c r="L74" s="72">
        <f t="shared" si="44"/>
        <v>0</v>
      </c>
      <c r="M74" s="72">
        <f t="shared" si="44"/>
        <v>0</v>
      </c>
      <c r="N74" s="72">
        <f t="shared" si="44"/>
        <v>0</v>
      </c>
      <c r="O74" s="72">
        <f t="shared" si="44"/>
        <v>0</v>
      </c>
      <c r="P74" s="72">
        <f t="shared" si="44"/>
        <v>1</v>
      </c>
      <c r="Q74" s="72">
        <f t="shared" si="44"/>
        <v>0</v>
      </c>
      <c r="R74" s="72">
        <f t="shared" si="44"/>
        <v>0</v>
      </c>
      <c r="S74" s="72">
        <f t="shared" si="44"/>
        <v>3</v>
      </c>
      <c r="T74" s="72">
        <f t="shared" si="44"/>
        <v>3</v>
      </c>
      <c r="U74" s="72">
        <f t="shared" si="44"/>
        <v>0</v>
      </c>
      <c r="V74" s="72">
        <f t="shared" si="44"/>
        <v>0</v>
      </c>
      <c r="W74" s="72">
        <f t="shared" si="44"/>
        <v>0</v>
      </c>
      <c r="X74" s="72">
        <f t="shared" si="44"/>
        <v>0</v>
      </c>
      <c r="Y74" s="72">
        <f t="shared" si="44"/>
        <v>0</v>
      </c>
      <c r="Z74" s="72"/>
      <c r="AA74" s="72">
        <f t="shared" si="44"/>
        <v>0</v>
      </c>
      <c r="AB74" s="72">
        <f t="shared" si="44"/>
        <v>0</v>
      </c>
      <c r="AC74" s="72">
        <f t="shared" si="44"/>
        <v>3</v>
      </c>
      <c r="AD74" s="72">
        <f t="shared" si="44"/>
        <v>0</v>
      </c>
      <c r="AE74" s="72">
        <f t="shared" si="44"/>
        <v>0</v>
      </c>
      <c r="AF74" s="72">
        <f t="shared" si="44"/>
        <v>0</v>
      </c>
      <c r="AG74" s="72">
        <f t="shared" si="44"/>
        <v>0</v>
      </c>
      <c r="AH74" s="72">
        <f t="shared" si="44"/>
        <v>0</v>
      </c>
      <c r="AI74" s="72">
        <f>SUM(AI69:AI73)</f>
        <v>0</v>
      </c>
      <c r="AJ74" s="72">
        <f>SUM(AJ69:AJ73)</f>
        <v>0</v>
      </c>
      <c r="AK74" s="72">
        <f t="shared" si="44"/>
        <v>0</v>
      </c>
      <c r="AL74" s="72">
        <f t="shared" si="44"/>
        <v>0</v>
      </c>
      <c r="AM74" s="72">
        <f t="shared" si="44"/>
        <v>0</v>
      </c>
      <c r="AN74" s="72">
        <f aca="true" t="shared" si="45" ref="AN74:BE74">SUM(AN69:AN73)</f>
        <v>0</v>
      </c>
      <c r="AO74" s="72">
        <f t="shared" si="44"/>
        <v>2</v>
      </c>
      <c r="AP74" s="72">
        <f t="shared" si="45"/>
        <v>0</v>
      </c>
      <c r="AQ74" s="72">
        <f t="shared" si="45"/>
        <v>0</v>
      </c>
      <c r="AR74" s="72">
        <f t="shared" si="45"/>
        <v>0</v>
      </c>
      <c r="AS74" s="72">
        <f t="shared" si="45"/>
        <v>0</v>
      </c>
      <c r="AT74" s="72">
        <f t="shared" si="45"/>
        <v>0</v>
      </c>
      <c r="AU74" s="72">
        <f t="shared" si="45"/>
        <v>0</v>
      </c>
      <c r="AV74" s="72">
        <f t="shared" si="45"/>
        <v>5</v>
      </c>
      <c r="AW74" s="72">
        <f t="shared" si="45"/>
        <v>0</v>
      </c>
      <c r="AX74" s="72">
        <f t="shared" si="45"/>
        <v>0</v>
      </c>
      <c r="AY74" s="72">
        <f t="shared" si="45"/>
        <v>1</v>
      </c>
      <c r="AZ74" s="72">
        <f t="shared" si="45"/>
        <v>5</v>
      </c>
      <c r="BA74" s="72">
        <f t="shared" si="45"/>
        <v>0</v>
      </c>
      <c r="BB74" s="72">
        <f t="shared" si="45"/>
        <v>0</v>
      </c>
      <c r="BC74" s="72">
        <f t="shared" si="45"/>
        <v>0</v>
      </c>
      <c r="BD74" s="72">
        <f t="shared" si="45"/>
        <v>0</v>
      </c>
      <c r="BE74" s="73">
        <f t="shared" si="45"/>
        <v>0</v>
      </c>
    </row>
    <row r="75" spans="1:57" ht="15" customHeight="1" thickTop="1">
      <c r="A75" s="88">
        <v>13</v>
      </c>
      <c r="B75" s="85" t="s">
        <v>52</v>
      </c>
      <c r="C75" s="18" t="s">
        <v>15</v>
      </c>
      <c r="D75" s="9">
        <f t="shared" si="36"/>
        <v>0</v>
      </c>
      <c r="E75" s="19">
        <f aca="true" t="shared" si="46" ref="E75:E80">IF(D75&gt;0,(D75/D$80),"")</f>
      </c>
      <c r="F75" s="20">
        <f t="shared" si="38"/>
        <v>0</v>
      </c>
      <c r="G75" s="21">
        <f aca="true" t="shared" si="47" ref="G75:G80">IF($D$3&gt;0,(F75/F$80),"")</f>
        <v>0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6"/>
    </row>
    <row r="76" spans="1:57" ht="15" customHeight="1">
      <c r="A76" s="89"/>
      <c r="B76" s="86"/>
      <c r="C76" s="22" t="s">
        <v>16</v>
      </c>
      <c r="D76" s="23">
        <f t="shared" si="36"/>
        <v>0</v>
      </c>
      <c r="E76" s="24">
        <f t="shared" si="46"/>
      </c>
      <c r="F76" s="25">
        <f t="shared" si="38"/>
        <v>0</v>
      </c>
      <c r="G76" s="26">
        <f t="shared" si="47"/>
        <v>0</v>
      </c>
      <c r="BE76" s="71"/>
    </row>
    <row r="77" spans="1:57" ht="15" customHeight="1">
      <c r="A77" s="89"/>
      <c r="B77" s="86"/>
      <c r="C77" s="22" t="s">
        <v>17</v>
      </c>
      <c r="D77" s="23">
        <f t="shared" si="36"/>
        <v>3</v>
      </c>
      <c r="E77" s="24">
        <f t="shared" si="46"/>
        <v>1</v>
      </c>
      <c r="F77" s="25">
        <f t="shared" si="38"/>
        <v>0.10344827586206896</v>
      </c>
      <c r="G77" s="26">
        <f t="shared" si="47"/>
        <v>1</v>
      </c>
      <c r="H77" s="70">
        <v>0</v>
      </c>
      <c r="J77" s="70">
        <v>1</v>
      </c>
      <c r="K77" s="70">
        <v>1</v>
      </c>
      <c r="BA77" s="70">
        <v>1</v>
      </c>
      <c r="BE77" s="71"/>
    </row>
    <row r="78" spans="1:57" ht="15" customHeight="1">
      <c r="A78" s="89"/>
      <c r="B78" s="86"/>
      <c r="C78" s="22" t="s">
        <v>18</v>
      </c>
      <c r="D78" s="23">
        <f t="shared" si="36"/>
        <v>0</v>
      </c>
      <c r="E78" s="24">
        <f t="shared" si="46"/>
      </c>
      <c r="F78" s="25">
        <f t="shared" si="38"/>
        <v>0</v>
      </c>
      <c r="G78" s="26">
        <f t="shared" si="47"/>
        <v>0</v>
      </c>
      <c r="BE78" s="71"/>
    </row>
    <row r="79" spans="1:57" ht="15" customHeight="1" thickBot="1">
      <c r="A79" s="89"/>
      <c r="B79" s="86"/>
      <c r="C79" s="22" t="s">
        <v>19</v>
      </c>
      <c r="D79" s="28">
        <f t="shared" si="36"/>
        <v>0</v>
      </c>
      <c r="E79" s="29">
        <f t="shared" si="46"/>
      </c>
      <c r="F79" s="30">
        <f t="shared" si="38"/>
        <v>0</v>
      </c>
      <c r="G79" s="31">
        <f t="shared" si="47"/>
        <v>0</v>
      </c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9"/>
    </row>
    <row r="80" spans="1:57" ht="15" customHeight="1" thickBot="1" thickTop="1">
      <c r="A80" s="90"/>
      <c r="B80" s="87"/>
      <c r="C80" s="36" t="s">
        <v>20</v>
      </c>
      <c r="D80" s="32">
        <f t="shared" si="36"/>
        <v>3</v>
      </c>
      <c r="E80" s="33">
        <f t="shared" si="46"/>
        <v>1</v>
      </c>
      <c r="F80" s="34">
        <f t="shared" si="38"/>
        <v>0.10344827586206896</v>
      </c>
      <c r="G80" s="35">
        <f t="shared" si="47"/>
        <v>1</v>
      </c>
      <c r="H80" s="72">
        <f aca="true" t="shared" si="48" ref="H80:AO80">SUM(H75:H79)</f>
        <v>0</v>
      </c>
      <c r="I80" s="72">
        <f t="shared" si="48"/>
        <v>0</v>
      </c>
      <c r="J80" s="72">
        <f t="shared" si="48"/>
        <v>1</v>
      </c>
      <c r="K80" s="72">
        <f t="shared" si="48"/>
        <v>1</v>
      </c>
      <c r="L80" s="72">
        <f t="shared" si="48"/>
        <v>0</v>
      </c>
      <c r="M80" s="72">
        <f t="shared" si="48"/>
        <v>0</v>
      </c>
      <c r="N80" s="72">
        <f t="shared" si="48"/>
        <v>0</v>
      </c>
      <c r="O80" s="72">
        <f t="shared" si="48"/>
        <v>0</v>
      </c>
      <c r="P80" s="72">
        <f t="shared" si="48"/>
        <v>0</v>
      </c>
      <c r="Q80" s="72">
        <f t="shared" si="48"/>
        <v>0</v>
      </c>
      <c r="R80" s="72">
        <f t="shared" si="48"/>
        <v>0</v>
      </c>
      <c r="S80" s="72">
        <f t="shared" si="48"/>
        <v>0</v>
      </c>
      <c r="T80" s="72">
        <f t="shared" si="48"/>
        <v>0</v>
      </c>
      <c r="U80" s="72">
        <f t="shared" si="48"/>
        <v>0</v>
      </c>
      <c r="V80" s="72">
        <f t="shared" si="48"/>
        <v>0</v>
      </c>
      <c r="W80" s="72">
        <f t="shared" si="48"/>
        <v>0</v>
      </c>
      <c r="X80" s="72">
        <f t="shared" si="48"/>
        <v>0</v>
      </c>
      <c r="Y80" s="72">
        <f t="shared" si="48"/>
        <v>0</v>
      </c>
      <c r="Z80" s="72"/>
      <c r="AA80" s="72">
        <f t="shared" si="48"/>
        <v>0</v>
      </c>
      <c r="AB80" s="72">
        <f t="shared" si="48"/>
        <v>0</v>
      </c>
      <c r="AC80" s="72">
        <f t="shared" si="48"/>
        <v>0</v>
      </c>
      <c r="AD80" s="72">
        <f t="shared" si="48"/>
        <v>0</v>
      </c>
      <c r="AE80" s="72">
        <f t="shared" si="48"/>
        <v>0</v>
      </c>
      <c r="AF80" s="72">
        <f t="shared" si="48"/>
        <v>0</v>
      </c>
      <c r="AG80" s="72">
        <f t="shared" si="48"/>
        <v>0</v>
      </c>
      <c r="AH80" s="72">
        <f t="shared" si="48"/>
        <v>0</v>
      </c>
      <c r="AI80" s="72">
        <f>SUM(AI75:AI79)</f>
        <v>0</v>
      </c>
      <c r="AJ80" s="72">
        <f>SUM(AJ75:AJ79)</f>
        <v>0</v>
      </c>
      <c r="AK80" s="72">
        <f t="shared" si="48"/>
        <v>0</v>
      </c>
      <c r="AL80" s="72">
        <f t="shared" si="48"/>
        <v>0</v>
      </c>
      <c r="AM80" s="72">
        <f t="shared" si="48"/>
        <v>0</v>
      </c>
      <c r="AN80" s="72">
        <f aca="true" t="shared" si="49" ref="AN80:BE80">SUM(AN75:AN79)</f>
        <v>0</v>
      </c>
      <c r="AO80" s="72">
        <f t="shared" si="48"/>
        <v>0</v>
      </c>
      <c r="AP80" s="72">
        <f t="shared" si="49"/>
        <v>0</v>
      </c>
      <c r="AQ80" s="72">
        <f t="shared" si="49"/>
        <v>0</v>
      </c>
      <c r="AR80" s="72">
        <f t="shared" si="49"/>
        <v>0</v>
      </c>
      <c r="AS80" s="72">
        <f t="shared" si="49"/>
        <v>0</v>
      </c>
      <c r="AT80" s="72">
        <f t="shared" si="49"/>
        <v>0</v>
      </c>
      <c r="AU80" s="72">
        <f t="shared" si="49"/>
        <v>0</v>
      </c>
      <c r="AV80" s="72">
        <f t="shared" si="49"/>
        <v>0</v>
      </c>
      <c r="AW80" s="72">
        <f t="shared" si="49"/>
        <v>0</v>
      </c>
      <c r="AX80" s="72">
        <f t="shared" si="49"/>
        <v>0</v>
      </c>
      <c r="AY80" s="72">
        <f t="shared" si="49"/>
        <v>0</v>
      </c>
      <c r="AZ80" s="72">
        <f t="shared" si="49"/>
        <v>0</v>
      </c>
      <c r="BA80" s="72">
        <f t="shared" si="49"/>
        <v>1</v>
      </c>
      <c r="BB80" s="72">
        <f t="shared" si="49"/>
        <v>0</v>
      </c>
      <c r="BC80" s="72">
        <f t="shared" si="49"/>
        <v>0</v>
      </c>
      <c r="BD80" s="72">
        <f t="shared" si="49"/>
        <v>0</v>
      </c>
      <c r="BE80" s="73">
        <f t="shared" si="49"/>
        <v>0</v>
      </c>
    </row>
    <row r="81" spans="1:57" ht="15" customHeight="1" thickTop="1">
      <c r="A81" s="88">
        <v>14</v>
      </c>
      <c r="B81" s="85" t="s">
        <v>10</v>
      </c>
      <c r="C81" s="18" t="s">
        <v>15</v>
      </c>
      <c r="D81" s="9">
        <f t="shared" si="36"/>
        <v>3</v>
      </c>
      <c r="E81" s="19">
        <f aca="true" t="shared" si="50" ref="E81:E86">IF(D81&gt;0,(D81/D$86),"")</f>
        <v>0.05454545454545454</v>
      </c>
      <c r="F81" s="20">
        <f t="shared" si="38"/>
        <v>0.10344827586206896</v>
      </c>
      <c r="G81" s="21">
        <f aca="true" t="shared" si="51" ref="G81:G86">IF($D$3&gt;0,(F81/F$86),"")</f>
        <v>0.05454545454545454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>
        <v>1</v>
      </c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>
        <v>2</v>
      </c>
      <c r="AX81" s="65"/>
      <c r="AY81" s="65"/>
      <c r="AZ81" s="65"/>
      <c r="BA81" s="65"/>
      <c r="BB81" s="65"/>
      <c r="BC81" s="65"/>
      <c r="BD81" s="65"/>
      <c r="BE81" s="66"/>
    </row>
    <row r="82" spans="1:57" ht="15" customHeight="1">
      <c r="A82" s="89"/>
      <c r="B82" s="86"/>
      <c r="C82" s="22" t="s">
        <v>16</v>
      </c>
      <c r="D82" s="23">
        <f t="shared" si="36"/>
        <v>0</v>
      </c>
      <c r="E82" s="24">
        <f t="shared" si="50"/>
      </c>
      <c r="F82" s="25">
        <f t="shared" si="38"/>
        <v>0</v>
      </c>
      <c r="G82" s="26">
        <f t="shared" si="51"/>
        <v>0</v>
      </c>
      <c r="BE82" s="71"/>
    </row>
    <row r="83" spans="1:57" ht="15" customHeight="1">
      <c r="A83" s="89"/>
      <c r="B83" s="86"/>
      <c r="C83" s="22" t="s">
        <v>17</v>
      </c>
      <c r="D83" s="23">
        <f t="shared" si="36"/>
        <v>26</v>
      </c>
      <c r="E83" s="24">
        <f t="shared" si="50"/>
        <v>0.4727272727272727</v>
      </c>
      <c r="F83" s="25">
        <f t="shared" si="38"/>
        <v>0.896551724137931</v>
      </c>
      <c r="G83" s="26">
        <f t="shared" si="51"/>
        <v>0.4727272727272727</v>
      </c>
      <c r="H83" s="70">
        <v>3</v>
      </c>
      <c r="I83" s="70">
        <v>2</v>
      </c>
      <c r="J83" s="70">
        <v>6</v>
      </c>
      <c r="Q83" s="70">
        <v>1</v>
      </c>
      <c r="AC83" s="70">
        <v>3</v>
      </c>
      <c r="AO83" s="70">
        <v>1</v>
      </c>
      <c r="AS83" s="70">
        <v>8</v>
      </c>
      <c r="AZ83" s="70">
        <v>2</v>
      </c>
      <c r="BE83" s="71"/>
    </row>
    <row r="84" spans="1:57" ht="15" customHeight="1">
      <c r="A84" s="89"/>
      <c r="B84" s="86"/>
      <c r="C84" s="22" t="s">
        <v>18</v>
      </c>
      <c r="D84" s="23">
        <f t="shared" si="36"/>
        <v>0</v>
      </c>
      <c r="E84" s="24">
        <f t="shared" si="50"/>
      </c>
      <c r="F84" s="25">
        <f t="shared" si="38"/>
        <v>0</v>
      </c>
      <c r="G84" s="26">
        <f t="shared" si="51"/>
        <v>0</v>
      </c>
      <c r="BE84" s="71"/>
    </row>
    <row r="85" spans="1:57" ht="15" customHeight="1" thickBot="1">
      <c r="A85" s="89"/>
      <c r="B85" s="86"/>
      <c r="C85" s="22" t="s">
        <v>19</v>
      </c>
      <c r="D85" s="28">
        <f t="shared" si="36"/>
        <v>0</v>
      </c>
      <c r="E85" s="29">
        <f t="shared" si="50"/>
      </c>
      <c r="F85" s="30">
        <f t="shared" si="38"/>
        <v>0</v>
      </c>
      <c r="G85" s="31">
        <f t="shared" si="51"/>
        <v>0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9"/>
    </row>
    <row r="86" spans="1:57" ht="15" customHeight="1" thickBot="1" thickTop="1">
      <c r="A86" s="90"/>
      <c r="B86" s="87"/>
      <c r="C86" s="36" t="s">
        <v>20</v>
      </c>
      <c r="D86" s="32">
        <f t="shared" si="36"/>
        <v>55</v>
      </c>
      <c r="E86" s="33">
        <f t="shared" si="50"/>
        <v>1</v>
      </c>
      <c r="F86" s="34">
        <f t="shared" si="38"/>
        <v>1.896551724137931</v>
      </c>
      <c r="G86" s="35">
        <f t="shared" si="51"/>
        <v>1</v>
      </c>
      <c r="H86" s="72">
        <f aca="true" t="shared" si="52" ref="H86:AO86">SUM(H81:H85)</f>
        <v>3</v>
      </c>
      <c r="I86" s="72">
        <f t="shared" si="52"/>
        <v>2</v>
      </c>
      <c r="J86" s="72">
        <f t="shared" si="52"/>
        <v>6</v>
      </c>
      <c r="K86" s="72">
        <f t="shared" si="52"/>
        <v>0</v>
      </c>
      <c r="L86" s="72">
        <f t="shared" si="52"/>
        <v>0</v>
      </c>
      <c r="M86" s="72">
        <f t="shared" si="52"/>
        <v>0</v>
      </c>
      <c r="N86" s="72">
        <f t="shared" si="52"/>
        <v>0</v>
      </c>
      <c r="O86" s="72">
        <f t="shared" si="52"/>
        <v>0</v>
      </c>
      <c r="P86" s="72">
        <f t="shared" si="52"/>
        <v>0</v>
      </c>
      <c r="Q86" s="72">
        <f t="shared" si="52"/>
        <v>1</v>
      </c>
      <c r="R86" s="72">
        <f t="shared" si="52"/>
        <v>0</v>
      </c>
      <c r="S86" s="72">
        <f t="shared" si="52"/>
        <v>0</v>
      </c>
      <c r="T86" s="72">
        <f t="shared" si="52"/>
        <v>1</v>
      </c>
      <c r="U86" s="72">
        <v>26</v>
      </c>
      <c r="V86" s="72">
        <f t="shared" si="52"/>
        <v>0</v>
      </c>
      <c r="W86" s="72">
        <f t="shared" si="52"/>
        <v>0</v>
      </c>
      <c r="X86" s="72">
        <f t="shared" si="52"/>
        <v>0</v>
      </c>
      <c r="Y86" s="72">
        <f t="shared" si="52"/>
        <v>0</v>
      </c>
      <c r="Z86" s="72"/>
      <c r="AA86" s="72">
        <f t="shared" si="52"/>
        <v>0</v>
      </c>
      <c r="AB86" s="72">
        <f t="shared" si="52"/>
        <v>0</v>
      </c>
      <c r="AC86" s="72">
        <f t="shared" si="52"/>
        <v>3</v>
      </c>
      <c r="AD86" s="72">
        <f t="shared" si="52"/>
        <v>0</v>
      </c>
      <c r="AE86" s="72">
        <f t="shared" si="52"/>
        <v>0</v>
      </c>
      <c r="AF86" s="72">
        <f t="shared" si="52"/>
        <v>0</v>
      </c>
      <c r="AG86" s="72">
        <f t="shared" si="52"/>
        <v>0</v>
      </c>
      <c r="AH86" s="72">
        <f t="shared" si="52"/>
        <v>0</v>
      </c>
      <c r="AI86" s="72">
        <f>SUM(AI81:AI85)</f>
        <v>0</v>
      </c>
      <c r="AJ86" s="72">
        <f>SUM(AJ81:AJ85)</f>
        <v>0</v>
      </c>
      <c r="AK86" s="72">
        <f t="shared" si="52"/>
        <v>0</v>
      </c>
      <c r="AL86" s="72">
        <f t="shared" si="52"/>
        <v>0</v>
      </c>
      <c r="AM86" s="72">
        <f t="shared" si="52"/>
        <v>0</v>
      </c>
      <c r="AN86" s="72">
        <f aca="true" t="shared" si="53" ref="AN86:BE86">SUM(AN81:AN85)</f>
        <v>0</v>
      </c>
      <c r="AO86" s="72">
        <f t="shared" si="52"/>
        <v>1</v>
      </c>
      <c r="AP86" s="72">
        <f t="shared" si="53"/>
        <v>0</v>
      </c>
      <c r="AQ86" s="72">
        <f t="shared" si="53"/>
        <v>0</v>
      </c>
      <c r="AR86" s="72">
        <f t="shared" si="53"/>
        <v>0</v>
      </c>
      <c r="AS86" s="72">
        <f t="shared" si="53"/>
        <v>8</v>
      </c>
      <c r="AT86" s="72">
        <f t="shared" si="53"/>
        <v>0</v>
      </c>
      <c r="AU86" s="72">
        <f t="shared" si="53"/>
        <v>0</v>
      </c>
      <c r="AV86" s="72">
        <f t="shared" si="53"/>
        <v>0</v>
      </c>
      <c r="AW86" s="72">
        <f t="shared" si="53"/>
        <v>2</v>
      </c>
      <c r="AX86" s="72">
        <f t="shared" si="53"/>
        <v>0</v>
      </c>
      <c r="AY86" s="72">
        <f t="shared" si="53"/>
        <v>0</v>
      </c>
      <c r="AZ86" s="72">
        <f t="shared" si="53"/>
        <v>2</v>
      </c>
      <c r="BA86" s="72">
        <f t="shared" si="53"/>
        <v>0</v>
      </c>
      <c r="BB86" s="72">
        <f t="shared" si="53"/>
        <v>0</v>
      </c>
      <c r="BC86" s="72">
        <f t="shared" si="53"/>
        <v>0</v>
      </c>
      <c r="BD86" s="72">
        <f t="shared" si="53"/>
        <v>0</v>
      </c>
      <c r="BE86" s="73">
        <f t="shared" si="53"/>
        <v>0</v>
      </c>
    </row>
    <row r="87" spans="1:57" ht="15" customHeight="1" thickTop="1">
      <c r="A87" s="88">
        <v>15</v>
      </c>
      <c r="B87" s="85" t="s">
        <v>53</v>
      </c>
      <c r="C87" s="18" t="s">
        <v>15</v>
      </c>
      <c r="D87" s="9">
        <f t="shared" si="36"/>
        <v>1</v>
      </c>
      <c r="E87" s="19">
        <f aca="true" t="shared" si="54" ref="E87:E92">IF(D87&gt;0,(D87/D$92),"")</f>
        <v>0.14285714285714285</v>
      </c>
      <c r="F87" s="20">
        <f t="shared" si="38"/>
        <v>0.034482758620689655</v>
      </c>
      <c r="G87" s="21">
        <f aca="true" t="shared" si="55" ref="G87:G92">IF($D$3&gt;0,(F87/F$92),"")</f>
        <v>0.14285714285714285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>
        <v>1</v>
      </c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6"/>
    </row>
    <row r="88" spans="1:57" ht="15" customHeight="1">
      <c r="A88" s="89"/>
      <c r="B88" s="86"/>
      <c r="C88" s="22" t="s">
        <v>16</v>
      </c>
      <c r="D88" s="23">
        <f t="shared" si="36"/>
        <v>0</v>
      </c>
      <c r="E88" s="24">
        <f t="shared" si="54"/>
      </c>
      <c r="F88" s="25">
        <f t="shared" si="38"/>
        <v>0</v>
      </c>
      <c r="G88" s="26">
        <f t="shared" si="55"/>
        <v>0</v>
      </c>
      <c r="BE88" s="71"/>
    </row>
    <row r="89" spans="1:57" ht="15" customHeight="1">
      <c r="A89" s="89"/>
      <c r="B89" s="86"/>
      <c r="C89" s="22" t="s">
        <v>17</v>
      </c>
      <c r="D89" s="23">
        <f t="shared" si="36"/>
        <v>6</v>
      </c>
      <c r="E89" s="24">
        <f t="shared" si="54"/>
        <v>0.8571428571428571</v>
      </c>
      <c r="F89" s="25">
        <f t="shared" si="38"/>
        <v>0.20689655172413793</v>
      </c>
      <c r="G89" s="26">
        <f t="shared" si="55"/>
        <v>0.8571428571428571</v>
      </c>
      <c r="H89" s="70">
        <v>0</v>
      </c>
      <c r="T89" s="70">
        <v>2</v>
      </c>
      <c r="X89" s="70">
        <v>1</v>
      </c>
      <c r="AC89" s="70">
        <v>2</v>
      </c>
      <c r="AH89" s="70">
        <v>1</v>
      </c>
      <c r="BE89" s="71"/>
    </row>
    <row r="90" spans="1:57" ht="15" customHeight="1">
      <c r="A90" s="89"/>
      <c r="B90" s="86"/>
      <c r="C90" s="22" t="s">
        <v>18</v>
      </c>
      <c r="D90" s="23">
        <f t="shared" si="36"/>
        <v>0</v>
      </c>
      <c r="E90" s="24">
        <f t="shared" si="54"/>
      </c>
      <c r="F90" s="25">
        <f t="shared" si="38"/>
        <v>0</v>
      </c>
      <c r="G90" s="26">
        <f t="shared" si="55"/>
        <v>0</v>
      </c>
      <c r="BE90" s="71"/>
    </row>
    <row r="91" spans="1:57" ht="15" customHeight="1" thickBot="1">
      <c r="A91" s="89"/>
      <c r="B91" s="86"/>
      <c r="C91" s="22" t="s">
        <v>19</v>
      </c>
      <c r="D91" s="28">
        <f t="shared" si="36"/>
        <v>0</v>
      </c>
      <c r="E91" s="29">
        <f t="shared" si="54"/>
      </c>
      <c r="F91" s="30">
        <f t="shared" si="38"/>
        <v>0</v>
      </c>
      <c r="G91" s="31">
        <f t="shared" si="55"/>
        <v>0</v>
      </c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9"/>
    </row>
    <row r="92" spans="1:57" ht="15" customHeight="1" thickBot="1" thickTop="1">
      <c r="A92" s="90"/>
      <c r="B92" s="87"/>
      <c r="C92" s="36" t="s">
        <v>20</v>
      </c>
      <c r="D92" s="32">
        <f t="shared" si="36"/>
        <v>7</v>
      </c>
      <c r="E92" s="33">
        <f t="shared" si="54"/>
        <v>1</v>
      </c>
      <c r="F92" s="34">
        <f t="shared" si="38"/>
        <v>0.2413793103448276</v>
      </c>
      <c r="G92" s="35">
        <f t="shared" si="55"/>
        <v>1</v>
      </c>
      <c r="H92" s="72">
        <f aca="true" t="shared" si="56" ref="H92:AO92">SUM(H87:H91)</f>
        <v>0</v>
      </c>
      <c r="I92" s="72">
        <f t="shared" si="56"/>
        <v>0</v>
      </c>
      <c r="J92" s="72">
        <f t="shared" si="56"/>
        <v>0</v>
      </c>
      <c r="K92" s="72">
        <f t="shared" si="56"/>
        <v>0</v>
      </c>
      <c r="L92" s="72">
        <f t="shared" si="56"/>
        <v>0</v>
      </c>
      <c r="M92" s="72">
        <f t="shared" si="56"/>
        <v>0</v>
      </c>
      <c r="N92" s="72">
        <f t="shared" si="56"/>
        <v>0</v>
      </c>
      <c r="O92" s="72">
        <f t="shared" si="56"/>
        <v>0</v>
      </c>
      <c r="P92" s="72">
        <f t="shared" si="56"/>
        <v>0</v>
      </c>
      <c r="Q92" s="72">
        <f t="shared" si="56"/>
        <v>0</v>
      </c>
      <c r="R92" s="72">
        <f t="shared" si="56"/>
        <v>0</v>
      </c>
      <c r="S92" s="72">
        <f t="shared" si="56"/>
        <v>0</v>
      </c>
      <c r="T92" s="72">
        <f t="shared" si="56"/>
        <v>3</v>
      </c>
      <c r="U92" s="72">
        <f t="shared" si="56"/>
        <v>0</v>
      </c>
      <c r="V92" s="72">
        <f t="shared" si="56"/>
        <v>0</v>
      </c>
      <c r="W92" s="72">
        <f t="shared" si="56"/>
        <v>0</v>
      </c>
      <c r="X92" s="72">
        <f t="shared" si="56"/>
        <v>1</v>
      </c>
      <c r="Y92" s="72">
        <f t="shared" si="56"/>
        <v>0</v>
      </c>
      <c r="Z92" s="72"/>
      <c r="AA92" s="72">
        <f t="shared" si="56"/>
        <v>0</v>
      </c>
      <c r="AB92" s="72">
        <f t="shared" si="56"/>
        <v>0</v>
      </c>
      <c r="AC92" s="72">
        <f t="shared" si="56"/>
        <v>2</v>
      </c>
      <c r="AD92" s="72">
        <f t="shared" si="56"/>
        <v>0</v>
      </c>
      <c r="AE92" s="72">
        <f t="shared" si="56"/>
        <v>0</v>
      </c>
      <c r="AF92" s="72">
        <f t="shared" si="56"/>
        <v>0</v>
      </c>
      <c r="AG92" s="72">
        <f t="shared" si="56"/>
        <v>0</v>
      </c>
      <c r="AH92" s="72">
        <f t="shared" si="56"/>
        <v>1</v>
      </c>
      <c r="AI92" s="72">
        <f>SUM(AI87:AI91)</f>
        <v>0</v>
      </c>
      <c r="AJ92" s="72">
        <f>SUM(AJ87:AJ91)</f>
        <v>0</v>
      </c>
      <c r="AK92" s="72">
        <f t="shared" si="56"/>
        <v>0</v>
      </c>
      <c r="AL92" s="72">
        <f t="shared" si="56"/>
        <v>0</v>
      </c>
      <c r="AM92" s="72">
        <f t="shared" si="56"/>
        <v>0</v>
      </c>
      <c r="AN92" s="72">
        <f aca="true" t="shared" si="57" ref="AN92:BE92">SUM(AN87:AN91)</f>
        <v>0</v>
      </c>
      <c r="AO92" s="72">
        <f t="shared" si="56"/>
        <v>0</v>
      </c>
      <c r="AP92" s="72">
        <f t="shared" si="57"/>
        <v>0</v>
      </c>
      <c r="AQ92" s="72">
        <f t="shared" si="57"/>
        <v>0</v>
      </c>
      <c r="AR92" s="72">
        <f t="shared" si="57"/>
        <v>0</v>
      </c>
      <c r="AS92" s="72">
        <f t="shared" si="57"/>
        <v>0</v>
      </c>
      <c r="AT92" s="72">
        <f t="shared" si="57"/>
        <v>0</v>
      </c>
      <c r="AU92" s="72">
        <f t="shared" si="57"/>
        <v>0</v>
      </c>
      <c r="AV92" s="72">
        <f t="shared" si="57"/>
        <v>0</v>
      </c>
      <c r="AW92" s="72">
        <f t="shared" si="57"/>
        <v>0</v>
      </c>
      <c r="AX92" s="72">
        <f t="shared" si="57"/>
        <v>0</v>
      </c>
      <c r="AY92" s="72">
        <f t="shared" si="57"/>
        <v>0</v>
      </c>
      <c r="AZ92" s="72">
        <f t="shared" si="57"/>
        <v>0</v>
      </c>
      <c r="BA92" s="72">
        <f t="shared" si="57"/>
        <v>0</v>
      </c>
      <c r="BB92" s="72">
        <f t="shared" si="57"/>
        <v>0</v>
      </c>
      <c r="BC92" s="72">
        <f t="shared" si="57"/>
        <v>0</v>
      </c>
      <c r="BD92" s="72">
        <f t="shared" si="57"/>
        <v>0</v>
      </c>
      <c r="BE92" s="73">
        <f t="shared" si="57"/>
        <v>0</v>
      </c>
    </row>
    <row r="93" spans="1:57" ht="15" customHeight="1" thickTop="1">
      <c r="A93" s="88">
        <v>16</v>
      </c>
      <c r="B93" s="85" t="s">
        <v>11</v>
      </c>
      <c r="C93" s="18" t="s">
        <v>15</v>
      </c>
      <c r="D93" s="9">
        <f t="shared" si="36"/>
        <v>0</v>
      </c>
      <c r="E93" s="19">
        <f aca="true" t="shared" si="58" ref="E93:E98">IF(D93&gt;0,(D93/D$98),"")</f>
      </c>
      <c r="F93" s="20">
        <f t="shared" si="38"/>
        <v>0</v>
      </c>
      <c r="G93" s="21" t="e">
        <f aca="true" t="shared" si="59" ref="G93:G98">IF($D$3&gt;0,(F93/F$98),"")</f>
        <v>#DIV/0!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6"/>
    </row>
    <row r="94" spans="1:57" ht="15" customHeight="1">
      <c r="A94" s="89"/>
      <c r="B94" s="86"/>
      <c r="C94" s="22" t="s">
        <v>16</v>
      </c>
      <c r="D94" s="23">
        <f t="shared" si="36"/>
        <v>0</v>
      </c>
      <c r="E94" s="24">
        <f t="shared" si="58"/>
      </c>
      <c r="F94" s="25">
        <f t="shared" si="38"/>
        <v>0</v>
      </c>
      <c r="G94" s="26" t="e">
        <f t="shared" si="59"/>
        <v>#DIV/0!</v>
      </c>
      <c r="BE94" s="71"/>
    </row>
    <row r="95" spans="1:57" ht="15" customHeight="1">
      <c r="A95" s="89"/>
      <c r="B95" s="86"/>
      <c r="C95" s="22" t="s">
        <v>17</v>
      </c>
      <c r="D95" s="23">
        <f aca="true" t="shared" si="60" ref="D95:D126">SUM(H95:BE95)</f>
        <v>0</v>
      </c>
      <c r="E95" s="24">
        <f t="shared" si="58"/>
      </c>
      <c r="F95" s="25">
        <f t="shared" si="38"/>
        <v>0</v>
      </c>
      <c r="G95" s="26" t="e">
        <f t="shared" si="59"/>
        <v>#DIV/0!</v>
      </c>
      <c r="H95" s="70">
        <v>0</v>
      </c>
      <c r="BE95" s="71"/>
    </row>
    <row r="96" spans="1:57" ht="15" customHeight="1">
      <c r="A96" s="89"/>
      <c r="B96" s="86"/>
      <c r="C96" s="22" t="s">
        <v>18</v>
      </c>
      <c r="D96" s="23">
        <f t="shared" si="60"/>
        <v>0</v>
      </c>
      <c r="E96" s="24">
        <f t="shared" si="58"/>
      </c>
      <c r="F96" s="25">
        <f t="shared" si="38"/>
        <v>0</v>
      </c>
      <c r="G96" s="26" t="e">
        <f t="shared" si="59"/>
        <v>#DIV/0!</v>
      </c>
      <c r="BE96" s="71"/>
    </row>
    <row r="97" spans="1:57" ht="15" customHeight="1" thickBot="1">
      <c r="A97" s="89"/>
      <c r="B97" s="86"/>
      <c r="C97" s="22" t="s">
        <v>19</v>
      </c>
      <c r="D97" s="28">
        <f t="shared" si="60"/>
        <v>0</v>
      </c>
      <c r="E97" s="29">
        <f t="shared" si="58"/>
      </c>
      <c r="F97" s="30">
        <f t="shared" si="38"/>
        <v>0</v>
      </c>
      <c r="G97" s="31" t="e">
        <f t="shared" si="59"/>
        <v>#DIV/0!</v>
      </c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9"/>
    </row>
    <row r="98" spans="1:57" ht="15" customHeight="1" thickBot="1" thickTop="1">
      <c r="A98" s="90"/>
      <c r="B98" s="87"/>
      <c r="C98" s="36" t="s">
        <v>20</v>
      </c>
      <c r="D98" s="32">
        <f t="shared" si="60"/>
        <v>0</v>
      </c>
      <c r="E98" s="33">
        <f t="shared" si="58"/>
      </c>
      <c r="F98" s="34">
        <f t="shared" si="38"/>
        <v>0</v>
      </c>
      <c r="G98" s="35" t="e">
        <f t="shared" si="59"/>
        <v>#DIV/0!</v>
      </c>
      <c r="H98" s="72">
        <f aca="true" t="shared" si="61" ref="H98:AO98">SUM(H93:H97)</f>
        <v>0</v>
      </c>
      <c r="I98" s="72">
        <f t="shared" si="61"/>
        <v>0</v>
      </c>
      <c r="J98" s="72">
        <f t="shared" si="61"/>
        <v>0</v>
      </c>
      <c r="K98" s="72">
        <f t="shared" si="61"/>
        <v>0</v>
      </c>
      <c r="L98" s="72">
        <f t="shared" si="61"/>
        <v>0</v>
      </c>
      <c r="M98" s="72">
        <f t="shared" si="61"/>
        <v>0</v>
      </c>
      <c r="N98" s="72">
        <f t="shared" si="61"/>
        <v>0</v>
      </c>
      <c r="O98" s="72">
        <f t="shared" si="61"/>
        <v>0</v>
      </c>
      <c r="P98" s="72">
        <f t="shared" si="61"/>
        <v>0</v>
      </c>
      <c r="Q98" s="72">
        <f t="shared" si="61"/>
        <v>0</v>
      </c>
      <c r="R98" s="72">
        <f t="shared" si="61"/>
        <v>0</v>
      </c>
      <c r="S98" s="72">
        <f t="shared" si="61"/>
        <v>0</v>
      </c>
      <c r="T98" s="72">
        <f t="shared" si="61"/>
        <v>0</v>
      </c>
      <c r="U98" s="72">
        <f t="shared" si="61"/>
        <v>0</v>
      </c>
      <c r="V98" s="72">
        <f t="shared" si="61"/>
        <v>0</v>
      </c>
      <c r="W98" s="72">
        <f t="shared" si="61"/>
        <v>0</v>
      </c>
      <c r="X98" s="72">
        <f t="shared" si="61"/>
        <v>0</v>
      </c>
      <c r="Y98" s="72">
        <f t="shared" si="61"/>
        <v>0</v>
      </c>
      <c r="Z98" s="72"/>
      <c r="AA98" s="72">
        <f t="shared" si="61"/>
        <v>0</v>
      </c>
      <c r="AB98" s="72">
        <f t="shared" si="61"/>
        <v>0</v>
      </c>
      <c r="AC98" s="72">
        <f t="shared" si="61"/>
        <v>0</v>
      </c>
      <c r="AD98" s="72">
        <f t="shared" si="61"/>
        <v>0</v>
      </c>
      <c r="AE98" s="72">
        <f t="shared" si="61"/>
        <v>0</v>
      </c>
      <c r="AF98" s="72">
        <f t="shared" si="61"/>
        <v>0</v>
      </c>
      <c r="AG98" s="72">
        <f t="shared" si="61"/>
        <v>0</v>
      </c>
      <c r="AH98" s="72">
        <f t="shared" si="61"/>
        <v>0</v>
      </c>
      <c r="AI98" s="72">
        <f>SUM(AI93:AI97)</f>
        <v>0</v>
      </c>
      <c r="AJ98" s="72">
        <f>SUM(AJ93:AJ97)</f>
        <v>0</v>
      </c>
      <c r="AK98" s="72">
        <f t="shared" si="61"/>
        <v>0</v>
      </c>
      <c r="AL98" s="72">
        <f t="shared" si="61"/>
        <v>0</v>
      </c>
      <c r="AM98" s="72">
        <f t="shared" si="61"/>
        <v>0</v>
      </c>
      <c r="AN98" s="72">
        <f aca="true" t="shared" si="62" ref="AN98:BE98">SUM(AN93:AN97)</f>
        <v>0</v>
      </c>
      <c r="AO98" s="72">
        <f t="shared" si="61"/>
        <v>0</v>
      </c>
      <c r="AP98" s="72">
        <f t="shared" si="62"/>
        <v>0</v>
      </c>
      <c r="AQ98" s="72">
        <f t="shared" si="62"/>
        <v>0</v>
      </c>
      <c r="AR98" s="72">
        <f t="shared" si="62"/>
        <v>0</v>
      </c>
      <c r="AS98" s="72">
        <f t="shared" si="62"/>
        <v>0</v>
      </c>
      <c r="AT98" s="72">
        <f t="shared" si="62"/>
        <v>0</v>
      </c>
      <c r="AU98" s="72">
        <f t="shared" si="62"/>
        <v>0</v>
      </c>
      <c r="AV98" s="72">
        <f t="shared" si="62"/>
        <v>0</v>
      </c>
      <c r="AW98" s="72">
        <f t="shared" si="62"/>
        <v>0</v>
      </c>
      <c r="AX98" s="72">
        <f t="shared" si="62"/>
        <v>0</v>
      </c>
      <c r="AY98" s="72">
        <f t="shared" si="62"/>
        <v>0</v>
      </c>
      <c r="AZ98" s="72">
        <f t="shared" si="62"/>
        <v>0</v>
      </c>
      <c r="BA98" s="72">
        <f t="shared" si="62"/>
        <v>0</v>
      </c>
      <c r="BB98" s="72">
        <f t="shared" si="62"/>
        <v>0</v>
      </c>
      <c r="BC98" s="72">
        <f t="shared" si="62"/>
        <v>0</v>
      </c>
      <c r="BD98" s="72">
        <f t="shared" si="62"/>
        <v>0</v>
      </c>
      <c r="BE98" s="73">
        <f t="shared" si="62"/>
        <v>0</v>
      </c>
    </row>
    <row r="99" spans="1:57" ht="15" customHeight="1" thickTop="1">
      <c r="A99" s="88">
        <v>17</v>
      </c>
      <c r="B99" s="85" t="s">
        <v>98</v>
      </c>
      <c r="C99" s="18" t="s">
        <v>15</v>
      </c>
      <c r="D99" s="9">
        <f t="shared" si="60"/>
        <v>11</v>
      </c>
      <c r="E99" s="19">
        <f aca="true" t="shared" si="63" ref="E99:E104">IF(D99&gt;0,(D99/D$104),"")</f>
        <v>0.020754716981132074</v>
      </c>
      <c r="F99" s="20">
        <f t="shared" si="38"/>
        <v>0.3793103448275862</v>
      </c>
      <c r="G99" s="21">
        <f aca="true" t="shared" si="64" ref="G99:G104">IF($D$3&gt;0,(F99/F$104),"")</f>
        <v>0.020754716981132074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>
        <v>10</v>
      </c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>
        <v>1</v>
      </c>
      <c r="AX99" s="65"/>
      <c r="AY99" s="65"/>
      <c r="AZ99" s="65"/>
      <c r="BA99" s="65"/>
      <c r="BB99" s="65"/>
      <c r="BC99" s="65"/>
      <c r="BD99" s="65"/>
      <c r="BE99" s="66"/>
    </row>
    <row r="100" spans="1:57" ht="15" customHeight="1">
      <c r="A100" s="89"/>
      <c r="B100" s="86"/>
      <c r="C100" s="22" t="s">
        <v>16</v>
      </c>
      <c r="D100" s="23">
        <f t="shared" si="60"/>
        <v>0</v>
      </c>
      <c r="E100" s="24">
        <f t="shared" si="63"/>
      </c>
      <c r="F100" s="25">
        <f t="shared" si="38"/>
        <v>0</v>
      </c>
      <c r="G100" s="26">
        <f t="shared" si="64"/>
        <v>0</v>
      </c>
      <c r="BE100" s="71"/>
    </row>
    <row r="101" spans="1:57" ht="15" customHeight="1">
      <c r="A101" s="89"/>
      <c r="B101" s="86"/>
      <c r="C101" s="22" t="s">
        <v>17</v>
      </c>
      <c r="D101" s="23">
        <f t="shared" si="60"/>
        <v>505</v>
      </c>
      <c r="E101" s="24">
        <f t="shared" si="63"/>
        <v>0.9528301886792453</v>
      </c>
      <c r="F101" s="25">
        <f t="shared" si="38"/>
        <v>17.413793103448278</v>
      </c>
      <c r="G101" s="26">
        <f t="shared" si="64"/>
        <v>0.9528301886792454</v>
      </c>
      <c r="H101" s="70">
        <v>6</v>
      </c>
      <c r="I101" s="70">
        <v>12</v>
      </c>
      <c r="J101" s="70">
        <v>20</v>
      </c>
      <c r="L101" s="82"/>
      <c r="P101" s="70">
        <v>8</v>
      </c>
      <c r="S101" s="70">
        <v>4</v>
      </c>
      <c r="T101" s="70">
        <v>29</v>
      </c>
      <c r="U101" s="70">
        <v>60</v>
      </c>
      <c r="X101" s="70">
        <v>5</v>
      </c>
      <c r="AA101" s="70">
        <v>1</v>
      </c>
      <c r="AC101" s="70">
        <v>30</v>
      </c>
      <c r="AF101" s="70">
        <v>2</v>
      </c>
      <c r="AH101" s="70">
        <v>1</v>
      </c>
      <c r="AK101" s="70">
        <v>2</v>
      </c>
      <c r="AO101" s="70">
        <v>14</v>
      </c>
      <c r="AV101" s="70">
        <v>7</v>
      </c>
      <c r="AW101" s="70">
        <v>4</v>
      </c>
      <c r="BA101" s="70">
        <v>300</v>
      </c>
      <c r="BE101" s="71"/>
    </row>
    <row r="102" spans="1:57" ht="15" customHeight="1">
      <c r="A102" s="89"/>
      <c r="B102" s="86"/>
      <c r="C102" s="22" t="s">
        <v>18</v>
      </c>
      <c r="D102" s="23">
        <f t="shared" si="60"/>
        <v>0</v>
      </c>
      <c r="E102" s="24">
        <f t="shared" si="63"/>
      </c>
      <c r="F102" s="25">
        <f t="shared" si="38"/>
        <v>0</v>
      </c>
      <c r="G102" s="26">
        <f t="shared" si="64"/>
        <v>0</v>
      </c>
      <c r="BE102" s="71"/>
    </row>
    <row r="103" spans="1:57" ht="15" customHeight="1" thickBot="1">
      <c r="A103" s="89"/>
      <c r="B103" s="86"/>
      <c r="C103" s="22" t="s">
        <v>19</v>
      </c>
      <c r="D103" s="28">
        <f t="shared" si="60"/>
        <v>0</v>
      </c>
      <c r="E103" s="29">
        <f t="shared" si="63"/>
      </c>
      <c r="F103" s="30">
        <f t="shared" si="38"/>
        <v>0</v>
      </c>
      <c r="G103" s="31">
        <f t="shared" si="64"/>
        <v>0</v>
      </c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9"/>
    </row>
    <row r="104" spans="1:57" ht="15" customHeight="1" thickBot="1" thickTop="1">
      <c r="A104" s="90"/>
      <c r="B104" s="87"/>
      <c r="C104" s="36" t="s">
        <v>20</v>
      </c>
      <c r="D104" s="32">
        <f t="shared" si="60"/>
        <v>530</v>
      </c>
      <c r="E104" s="33">
        <f t="shared" si="63"/>
        <v>1</v>
      </c>
      <c r="F104" s="34">
        <f t="shared" si="38"/>
        <v>18.275862068965516</v>
      </c>
      <c r="G104" s="35">
        <f t="shared" si="64"/>
        <v>1</v>
      </c>
      <c r="H104" s="72">
        <f aca="true" t="shared" si="65" ref="H104:AO104">SUM(H99:H103)</f>
        <v>6</v>
      </c>
      <c r="I104" s="72">
        <f t="shared" si="65"/>
        <v>12</v>
      </c>
      <c r="J104" s="72">
        <f t="shared" si="65"/>
        <v>20</v>
      </c>
      <c r="K104" s="72">
        <f t="shared" si="65"/>
        <v>0</v>
      </c>
      <c r="L104" s="72">
        <v>11</v>
      </c>
      <c r="M104" s="72">
        <f t="shared" si="65"/>
        <v>0</v>
      </c>
      <c r="N104" s="72">
        <f t="shared" si="65"/>
        <v>0</v>
      </c>
      <c r="O104" s="72">
        <f t="shared" si="65"/>
        <v>0</v>
      </c>
      <c r="P104" s="72">
        <f t="shared" si="65"/>
        <v>8</v>
      </c>
      <c r="Q104" s="72">
        <f t="shared" si="65"/>
        <v>0</v>
      </c>
      <c r="R104" s="72">
        <f t="shared" si="65"/>
        <v>0</v>
      </c>
      <c r="S104" s="72">
        <f t="shared" si="65"/>
        <v>4</v>
      </c>
      <c r="T104" s="72">
        <f t="shared" si="65"/>
        <v>29</v>
      </c>
      <c r="U104" s="72">
        <f t="shared" si="65"/>
        <v>70</v>
      </c>
      <c r="V104" s="72">
        <f t="shared" si="65"/>
        <v>0</v>
      </c>
      <c r="W104" s="72">
        <f t="shared" si="65"/>
        <v>0</v>
      </c>
      <c r="X104" s="72">
        <f t="shared" si="65"/>
        <v>5</v>
      </c>
      <c r="Y104" s="72">
        <f t="shared" si="65"/>
        <v>0</v>
      </c>
      <c r="Z104" s="72"/>
      <c r="AA104" s="72">
        <f t="shared" si="65"/>
        <v>1</v>
      </c>
      <c r="AB104" s="72">
        <f t="shared" si="65"/>
        <v>0</v>
      </c>
      <c r="AC104" s="72">
        <f t="shared" si="65"/>
        <v>30</v>
      </c>
      <c r="AD104" s="72">
        <f t="shared" si="65"/>
        <v>0</v>
      </c>
      <c r="AE104" s="72">
        <f t="shared" si="65"/>
        <v>0</v>
      </c>
      <c r="AF104" s="72">
        <f t="shared" si="65"/>
        <v>2</v>
      </c>
      <c r="AG104" s="72">
        <f t="shared" si="65"/>
        <v>0</v>
      </c>
      <c r="AH104" s="72">
        <f t="shared" si="65"/>
        <v>1</v>
      </c>
      <c r="AI104" s="72">
        <f>SUM(AI99:AI103)</f>
        <v>0</v>
      </c>
      <c r="AJ104" s="72">
        <f>SUM(AJ99:AJ103)</f>
        <v>0</v>
      </c>
      <c r="AK104" s="72">
        <f t="shared" si="65"/>
        <v>2</v>
      </c>
      <c r="AL104" s="72">
        <f t="shared" si="65"/>
        <v>0</v>
      </c>
      <c r="AM104" s="72">
        <f t="shared" si="65"/>
        <v>0</v>
      </c>
      <c r="AN104" s="72">
        <f aca="true" t="shared" si="66" ref="AN104:BE104">SUM(AN99:AN103)</f>
        <v>0</v>
      </c>
      <c r="AO104" s="72">
        <f t="shared" si="65"/>
        <v>14</v>
      </c>
      <c r="AP104" s="72">
        <f t="shared" si="66"/>
        <v>0</v>
      </c>
      <c r="AQ104" s="72">
        <f t="shared" si="66"/>
        <v>0</v>
      </c>
      <c r="AR104" s="72">
        <v>3</v>
      </c>
      <c r="AS104" s="72">
        <f t="shared" si="66"/>
        <v>0</v>
      </c>
      <c r="AT104" s="72">
        <f t="shared" si="66"/>
        <v>0</v>
      </c>
      <c r="AU104" s="72">
        <f t="shared" si="66"/>
        <v>0</v>
      </c>
      <c r="AV104" s="72">
        <f t="shared" si="66"/>
        <v>7</v>
      </c>
      <c r="AW104" s="72">
        <f t="shared" si="66"/>
        <v>5</v>
      </c>
      <c r="AX104" s="72">
        <f t="shared" si="66"/>
        <v>0</v>
      </c>
      <c r="AY104" s="72">
        <f t="shared" si="66"/>
        <v>0</v>
      </c>
      <c r="AZ104" s="72">
        <f t="shared" si="66"/>
        <v>0</v>
      </c>
      <c r="BA104" s="72">
        <f t="shared" si="66"/>
        <v>300</v>
      </c>
      <c r="BB104" s="72">
        <f t="shared" si="66"/>
        <v>0</v>
      </c>
      <c r="BC104" s="72">
        <f t="shared" si="66"/>
        <v>0</v>
      </c>
      <c r="BD104" s="72">
        <f t="shared" si="66"/>
        <v>0</v>
      </c>
      <c r="BE104" s="73">
        <f t="shared" si="66"/>
        <v>0</v>
      </c>
    </row>
    <row r="105" spans="1:57" ht="15" customHeight="1" thickTop="1">
      <c r="A105" s="88">
        <v>18</v>
      </c>
      <c r="B105" s="85" t="s">
        <v>12</v>
      </c>
      <c r="C105" s="18" t="s">
        <v>15</v>
      </c>
      <c r="D105" s="9">
        <f t="shared" si="60"/>
        <v>0</v>
      </c>
      <c r="E105" s="19">
        <f aca="true" t="shared" si="67" ref="E105:E110">IF(D105&gt;0,(D105/D$110),"")</f>
      </c>
      <c r="F105" s="20">
        <f t="shared" si="38"/>
        <v>0</v>
      </c>
      <c r="G105" s="21">
        <f aca="true" t="shared" si="68" ref="G105:G110">IF($D$3&gt;0,(F105/F$110),"")</f>
        <v>0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6"/>
    </row>
    <row r="106" spans="1:57" ht="15" customHeight="1">
      <c r="A106" s="89"/>
      <c r="B106" s="86"/>
      <c r="C106" s="22" t="s">
        <v>16</v>
      </c>
      <c r="D106" s="23">
        <f t="shared" si="60"/>
        <v>0</v>
      </c>
      <c r="E106" s="24">
        <f t="shared" si="67"/>
      </c>
      <c r="F106" s="25">
        <f t="shared" si="38"/>
        <v>0</v>
      </c>
      <c r="G106" s="26">
        <f t="shared" si="68"/>
        <v>0</v>
      </c>
      <c r="BE106" s="71"/>
    </row>
    <row r="107" spans="1:57" ht="15" customHeight="1">
      <c r="A107" s="89"/>
      <c r="B107" s="86"/>
      <c r="C107" s="22" t="s">
        <v>17</v>
      </c>
      <c r="D107" s="23">
        <f t="shared" si="60"/>
        <v>247</v>
      </c>
      <c r="E107" s="24">
        <f t="shared" si="67"/>
        <v>0.9285714285714286</v>
      </c>
      <c r="F107" s="25">
        <f t="shared" si="38"/>
        <v>8.517241379310345</v>
      </c>
      <c r="G107" s="26">
        <f t="shared" si="68"/>
        <v>0.9285714285714286</v>
      </c>
      <c r="I107" s="70">
        <v>11</v>
      </c>
      <c r="J107" s="70">
        <v>9</v>
      </c>
      <c r="K107" s="70">
        <v>21</v>
      </c>
      <c r="L107" s="82"/>
      <c r="P107" s="70">
        <v>16</v>
      </c>
      <c r="Q107" s="70">
        <v>11</v>
      </c>
      <c r="S107" s="70">
        <v>13</v>
      </c>
      <c r="T107" s="70">
        <v>14</v>
      </c>
      <c r="U107" s="70">
        <v>14</v>
      </c>
      <c r="X107" s="70">
        <v>11</v>
      </c>
      <c r="AA107" s="70">
        <v>6</v>
      </c>
      <c r="AB107" s="70">
        <v>10</v>
      </c>
      <c r="AC107" s="70">
        <v>11</v>
      </c>
      <c r="AF107" s="70">
        <v>14</v>
      </c>
      <c r="AH107" s="70">
        <v>10</v>
      </c>
      <c r="AK107" s="70">
        <v>8</v>
      </c>
      <c r="AO107" s="70">
        <v>11</v>
      </c>
      <c r="AT107" s="70">
        <v>11</v>
      </c>
      <c r="AV107" s="70">
        <v>11</v>
      </c>
      <c r="AW107" s="70">
        <v>6</v>
      </c>
      <c r="AY107" s="70">
        <v>16</v>
      </c>
      <c r="AZ107" s="70">
        <v>8</v>
      </c>
      <c r="BA107" s="70">
        <v>5</v>
      </c>
      <c r="BE107" s="71"/>
    </row>
    <row r="108" spans="1:57" ht="15" customHeight="1">
      <c r="A108" s="89"/>
      <c r="B108" s="86"/>
      <c r="C108" s="22" t="s">
        <v>18</v>
      </c>
      <c r="D108" s="23">
        <f t="shared" si="60"/>
        <v>0</v>
      </c>
      <c r="E108" s="24">
        <f t="shared" si="67"/>
      </c>
      <c r="F108" s="25">
        <f t="shared" si="38"/>
        <v>0</v>
      </c>
      <c r="G108" s="26">
        <f t="shared" si="68"/>
        <v>0</v>
      </c>
      <c r="BE108" s="71"/>
    </row>
    <row r="109" spans="1:57" ht="15" customHeight="1" thickBot="1">
      <c r="A109" s="89"/>
      <c r="B109" s="86"/>
      <c r="C109" s="22" t="s">
        <v>19</v>
      </c>
      <c r="D109" s="28">
        <f t="shared" si="60"/>
        <v>0</v>
      </c>
      <c r="E109" s="29">
        <f t="shared" si="67"/>
      </c>
      <c r="F109" s="30">
        <f t="shared" si="38"/>
        <v>0</v>
      </c>
      <c r="G109" s="31">
        <f t="shared" si="68"/>
        <v>0</v>
      </c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9"/>
    </row>
    <row r="110" spans="1:57" ht="15" customHeight="1" thickBot="1" thickTop="1">
      <c r="A110" s="90"/>
      <c r="B110" s="87"/>
      <c r="C110" s="36" t="s">
        <v>20</v>
      </c>
      <c r="D110" s="32">
        <f t="shared" si="60"/>
        <v>266</v>
      </c>
      <c r="E110" s="33">
        <f t="shared" si="67"/>
        <v>1</v>
      </c>
      <c r="F110" s="34">
        <f t="shared" si="38"/>
        <v>9.172413793103448</v>
      </c>
      <c r="G110" s="35">
        <f t="shared" si="68"/>
        <v>1</v>
      </c>
      <c r="H110" s="72">
        <f aca="true" t="shared" si="69" ref="H110:AO110">SUM(H105:H109)</f>
        <v>0</v>
      </c>
      <c r="I110" s="72">
        <f t="shared" si="69"/>
        <v>11</v>
      </c>
      <c r="J110" s="72">
        <f t="shared" si="69"/>
        <v>9</v>
      </c>
      <c r="K110" s="72">
        <f t="shared" si="69"/>
        <v>21</v>
      </c>
      <c r="L110" s="72">
        <v>6</v>
      </c>
      <c r="M110" s="72">
        <f t="shared" si="69"/>
        <v>0</v>
      </c>
      <c r="N110" s="72">
        <f t="shared" si="69"/>
        <v>0</v>
      </c>
      <c r="O110" s="72">
        <f t="shared" si="69"/>
        <v>0</v>
      </c>
      <c r="P110" s="72">
        <f t="shared" si="69"/>
        <v>16</v>
      </c>
      <c r="Q110" s="72">
        <f t="shared" si="69"/>
        <v>11</v>
      </c>
      <c r="R110" s="72">
        <f t="shared" si="69"/>
        <v>0</v>
      </c>
      <c r="S110" s="72">
        <f t="shared" si="69"/>
        <v>13</v>
      </c>
      <c r="T110" s="72">
        <f t="shared" si="69"/>
        <v>14</v>
      </c>
      <c r="U110" s="72">
        <f t="shared" si="69"/>
        <v>14</v>
      </c>
      <c r="V110" s="72">
        <f t="shared" si="69"/>
        <v>0</v>
      </c>
      <c r="W110" s="72">
        <f t="shared" si="69"/>
        <v>0</v>
      </c>
      <c r="X110" s="72">
        <f t="shared" si="69"/>
        <v>11</v>
      </c>
      <c r="Y110" s="72">
        <f t="shared" si="69"/>
        <v>0</v>
      </c>
      <c r="Z110" s="72"/>
      <c r="AA110" s="72">
        <f t="shared" si="69"/>
        <v>6</v>
      </c>
      <c r="AB110" s="72">
        <f t="shared" si="69"/>
        <v>10</v>
      </c>
      <c r="AC110" s="72">
        <f t="shared" si="69"/>
        <v>11</v>
      </c>
      <c r="AD110" s="72">
        <f t="shared" si="69"/>
        <v>0</v>
      </c>
      <c r="AE110" s="72">
        <f t="shared" si="69"/>
        <v>0</v>
      </c>
      <c r="AF110" s="72">
        <f t="shared" si="69"/>
        <v>14</v>
      </c>
      <c r="AG110" s="72">
        <f t="shared" si="69"/>
        <v>0</v>
      </c>
      <c r="AH110" s="72">
        <f t="shared" si="69"/>
        <v>10</v>
      </c>
      <c r="AI110" s="72">
        <f>SUM(AI105:AI109)</f>
        <v>0</v>
      </c>
      <c r="AJ110" s="72">
        <f>SUM(AJ105:AJ109)</f>
        <v>0</v>
      </c>
      <c r="AK110" s="72">
        <f t="shared" si="69"/>
        <v>8</v>
      </c>
      <c r="AL110" s="72">
        <f t="shared" si="69"/>
        <v>0</v>
      </c>
      <c r="AM110" s="72">
        <f t="shared" si="69"/>
        <v>0</v>
      </c>
      <c r="AN110" s="72">
        <f aca="true" t="shared" si="70" ref="AN110:BE110">SUM(AN105:AN109)</f>
        <v>0</v>
      </c>
      <c r="AO110" s="72">
        <f t="shared" si="69"/>
        <v>11</v>
      </c>
      <c r="AP110" s="72">
        <f t="shared" si="70"/>
        <v>0</v>
      </c>
      <c r="AQ110" s="72">
        <f t="shared" si="70"/>
        <v>0</v>
      </c>
      <c r="AR110" s="72">
        <v>13</v>
      </c>
      <c r="AS110" s="72">
        <f t="shared" si="70"/>
        <v>0</v>
      </c>
      <c r="AT110" s="72">
        <f t="shared" si="70"/>
        <v>11</v>
      </c>
      <c r="AU110" s="72">
        <f t="shared" si="70"/>
        <v>0</v>
      </c>
      <c r="AV110" s="72">
        <f t="shared" si="70"/>
        <v>11</v>
      </c>
      <c r="AW110" s="72">
        <f t="shared" si="70"/>
        <v>6</v>
      </c>
      <c r="AX110" s="72">
        <f t="shared" si="70"/>
        <v>0</v>
      </c>
      <c r="AY110" s="72">
        <f t="shared" si="70"/>
        <v>16</v>
      </c>
      <c r="AZ110" s="72">
        <f t="shared" si="70"/>
        <v>8</v>
      </c>
      <c r="BA110" s="72">
        <f t="shared" si="70"/>
        <v>5</v>
      </c>
      <c r="BB110" s="72">
        <f t="shared" si="70"/>
        <v>0</v>
      </c>
      <c r="BC110" s="72">
        <f t="shared" si="70"/>
        <v>0</v>
      </c>
      <c r="BD110" s="72">
        <f t="shared" si="70"/>
        <v>0</v>
      </c>
      <c r="BE110" s="73">
        <f t="shared" si="70"/>
        <v>0</v>
      </c>
    </row>
    <row r="111" spans="1:57" ht="15" customHeight="1" thickTop="1">
      <c r="A111" s="88">
        <v>19</v>
      </c>
      <c r="B111" s="85" t="s">
        <v>13</v>
      </c>
      <c r="C111" s="18" t="s">
        <v>15</v>
      </c>
      <c r="D111" s="9">
        <f t="shared" si="60"/>
        <v>0</v>
      </c>
      <c r="E111" s="19">
        <f aca="true" t="shared" si="71" ref="E111:E116">IF(D111&gt;0,(D111/D$116),"")</f>
      </c>
      <c r="F111" s="20">
        <f t="shared" si="38"/>
        <v>0</v>
      </c>
      <c r="G111" s="21">
        <f aca="true" t="shared" si="72" ref="G111:G116">IF($D$3&gt;0,(F111/F$116),"")</f>
        <v>0</v>
      </c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6"/>
    </row>
    <row r="112" spans="1:57" ht="15" customHeight="1">
      <c r="A112" s="89"/>
      <c r="B112" s="86"/>
      <c r="C112" s="22" t="s">
        <v>16</v>
      </c>
      <c r="D112" s="23">
        <f t="shared" si="60"/>
        <v>0</v>
      </c>
      <c r="E112" s="24">
        <f t="shared" si="71"/>
      </c>
      <c r="F112" s="25">
        <f t="shared" si="38"/>
        <v>0</v>
      </c>
      <c r="G112" s="26">
        <f t="shared" si="72"/>
        <v>0</v>
      </c>
      <c r="BE112" s="71"/>
    </row>
    <row r="113" spans="1:57" ht="15" customHeight="1">
      <c r="A113" s="89"/>
      <c r="B113" s="86"/>
      <c r="C113" s="22" t="s">
        <v>17</v>
      </c>
      <c r="D113" s="23">
        <f t="shared" si="60"/>
        <v>462</v>
      </c>
      <c r="E113" s="24">
        <f t="shared" si="71"/>
        <v>0.9486652977412731</v>
      </c>
      <c r="F113" s="25">
        <f t="shared" si="38"/>
        <v>15.931034482758621</v>
      </c>
      <c r="G113" s="26">
        <f t="shared" si="72"/>
        <v>0.9486652977412732</v>
      </c>
      <c r="I113" s="70">
        <v>15</v>
      </c>
      <c r="J113" s="70">
        <v>10</v>
      </c>
      <c r="K113" s="70">
        <v>25</v>
      </c>
      <c r="L113" s="82"/>
      <c r="P113" s="70">
        <v>14</v>
      </c>
      <c r="Q113" s="70">
        <v>13</v>
      </c>
      <c r="S113" s="70">
        <v>15</v>
      </c>
      <c r="T113" s="70">
        <v>37</v>
      </c>
      <c r="U113" s="70">
        <v>33</v>
      </c>
      <c r="X113" s="70">
        <v>28</v>
      </c>
      <c r="AA113" s="70">
        <v>5</v>
      </c>
      <c r="AB113" s="70">
        <v>11</v>
      </c>
      <c r="AC113" s="70">
        <v>55</v>
      </c>
      <c r="AF113" s="70">
        <v>27</v>
      </c>
      <c r="AH113" s="70">
        <v>7</v>
      </c>
      <c r="AK113" s="70">
        <v>34</v>
      </c>
      <c r="AO113" s="70">
        <v>31</v>
      </c>
      <c r="AT113" s="70">
        <v>10</v>
      </c>
      <c r="AV113" s="70">
        <v>15</v>
      </c>
      <c r="AW113" s="70">
        <v>24</v>
      </c>
      <c r="AY113" s="70">
        <v>11</v>
      </c>
      <c r="AZ113" s="70">
        <v>14</v>
      </c>
      <c r="BA113" s="70">
        <v>28</v>
      </c>
      <c r="BE113" s="71"/>
    </row>
    <row r="114" spans="1:57" ht="15" customHeight="1">
      <c r="A114" s="89"/>
      <c r="B114" s="86"/>
      <c r="C114" s="22" t="s">
        <v>18</v>
      </c>
      <c r="D114" s="23">
        <f t="shared" si="60"/>
        <v>0</v>
      </c>
      <c r="E114" s="24">
        <f t="shared" si="71"/>
      </c>
      <c r="F114" s="25">
        <f t="shared" si="38"/>
        <v>0</v>
      </c>
      <c r="G114" s="26">
        <f t="shared" si="72"/>
        <v>0</v>
      </c>
      <c r="BE114" s="71"/>
    </row>
    <row r="115" spans="1:57" ht="15" customHeight="1" thickBot="1">
      <c r="A115" s="89"/>
      <c r="B115" s="86"/>
      <c r="C115" s="22" t="s">
        <v>19</v>
      </c>
      <c r="D115" s="28">
        <f t="shared" si="60"/>
        <v>0</v>
      </c>
      <c r="E115" s="29">
        <f t="shared" si="71"/>
      </c>
      <c r="F115" s="30">
        <f t="shared" si="38"/>
        <v>0</v>
      </c>
      <c r="G115" s="31">
        <f t="shared" si="72"/>
        <v>0</v>
      </c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9"/>
    </row>
    <row r="116" spans="1:57" ht="15" customHeight="1" thickBot="1" thickTop="1">
      <c r="A116" s="90"/>
      <c r="B116" s="87"/>
      <c r="C116" s="36" t="s">
        <v>20</v>
      </c>
      <c r="D116" s="32">
        <f t="shared" si="60"/>
        <v>487</v>
      </c>
      <c r="E116" s="33">
        <f t="shared" si="71"/>
        <v>1</v>
      </c>
      <c r="F116" s="34">
        <f t="shared" si="38"/>
        <v>16.79310344827586</v>
      </c>
      <c r="G116" s="35">
        <f t="shared" si="72"/>
        <v>1</v>
      </c>
      <c r="H116" s="72">
        <f aca="true" t="shared" si="73" ref="H116:AO116">SUM(H111:H115)</f>
        <v>0</v>
      </c>
      <c r="I116" s="72">
        <f t="shared" si="73"/>
        <v>15</v>
      </c>
      <c r="J116" s="72">
        <f t="shared" si="73"/>
        <v>10</v>
      </c>
      <c r="K116" s="72">
        <f t="shared" si="73"/>
        <v>25</v>
      </c>
      <c r="L116" s="72">
        <v>20</v>
      </c>
      <c r="M116" s="72">
        <f t="shared" si="73"/>
        <v>0</v>
      </c>
      <c r="N116" s="72">
        <f t="shared" si="73"/>
        <v>0</v>
      </c>
      <c r="O116" s="72">
        <f t="shared" si="73"/>
        <v>0</v>
      </c>
      <c r="P116" s="72">
        <f t="shared" si="73"/>
        <v>14</v>
      </c>
      <c r="Q116" s="72">
        <f t="shared" si="73"/>
        <v>13</v>
      </c>
      <c r="R116" s="72">
        <f t="shared" si="73"/>
        <v>0</v>
      </c>
      <c r="S116" s="72">
        <f t="shared" si="73"/>
        <v>15</v>
      </c>
      <c r="T116" s="72">
        <f t="shared" si="73"/>
        <v>37</v>
      </c>
      <c r="U116" s="72">
        <f t="shared" si="73"/>
        <v>33</v>
      </c>
      <c r="V116" s="72">
        <f t="shared" si="73"/>
        <v>0</v>
      </c>
      <c r="W116" s="72">
        <f t="shared" si="73"/>
        <v>0</v>
      </c>
      <c r="X116" s="72">
        <f t="shared" si="73"/>
        <v>28</v>
      </c>
      <c r="Y116" s="72">
        <f t="shared" si="73"/>
        <v>0</v>
      </c>
      <c r="Z116" s="72"/>
      <c r="AA116" s="72">
        <f t="shared" si="73"/>
        <v>5</v>
      </c>
      <c r="AB116" s="72">
        <f t="shared" si="73"/>
        <v>11</v>
      </c>
      <c r="AC116" s="72">
        <f t="shared" si="73"/>
        <v>55</v>
      </c>
      <c r="AD116" s="72">
        <f t="shared" si="73"/>
        <v>0</v>
      </c>
      <c r="AE116" s="72">
        <f t="shared" si="73"/>
        <v>0</v>
      </c>
      <c r="AF116" s="72">
        <f t="shared" si="73"/>
        <v>27</v>
      </c>
      <c r="AG116" s="72">
        <f t="shared" si="73"/>
        <v>0</v>
      </c>
      <c r="AH116" s="72">
        <f t="shared" si="73"/>
        <v>7</v>
      </c>
      <c r="AI116" s="72">
        <f>SUM(AI111:AI115)</f>
        <v>0</v>
      </c>
      <c r="AJ116" s="72">
        <f>SUM(AJ111:AJ115)</f>
        <v>0</v>
      </c>
      <c r="AK116" s="72">
        <f t="shared" si="73"/>
        <v>34</v>
      </c>
      <c r="AL116" s="72">
        <f t="shared" si="73"/>
        <v>0</v>
      </c>
      <c r="AM116" s="72">
        <f t="shared" si="73"/>
        <v>0</v>
      </c>
      <c r="AN116" s="72">
        <f aca="true" t="shared" si="74" ref="AN116:BE116">SUM(AN111:AN115)</f>
        <v>0</v>
      </c>
      <c r="AO116" s="72">
        <f t="shared" si="73"/>
        <v>31</v>
      </c>
      <c r="AP116" s="72">
        <f t="shared" si="74"/>
        <v>0</v>
      </c>
      <c r="AQ116" s="72">
        <f t="shared" si="74"/>
        <v>0</v>
      </c>
      <c r="AR116" s="72">
        <v>5</v>
      </c>
      <c r="AS116" s="72">
        <f t="shared" si="74"/>
        <v>0</v>
      </c>
      <c r="AT116" s="72">
        <f t="shared" si="74"/>
        <v>10</v>
      </c>
      <c r="AU116" s="72">
        <f t="shared" si="74"/>
        <v>0</v>
      </c>
      <c r="AV116" s="72">
        <f t="shared" si="74"/>
        <v>15</v>
      </c>
      <c r="AW116" s="72">
        <f t="shared" si="74"/>
        <v>24</v>
      </c>
      <c r="AX116" s="72">
        <f t="shared" si="74"/>
        <v>0</v>
      </c>
      <c r="AY116" s="72">
        <f t="shared" si="74"/>
        <v>11</v>
      </c>
      <c r="AZ116" s="72">
        <f t="shared" si="74"/>
        <v>14</v>
      </c>
      <c r="BA116" s="72">
        <f t="shared" si="74"/>
        <v>28</v>
      </c>
      <c r="BB116" s="72">
        <f t="shared" si="74"/>
        <v>0</v>
      </c>
      <c r="BC116" s="72">
        <f t="shared" si="74"/>
        <v>0</v>
      </c>
      <c r="BD116" s="72">
        <f t="shared" si="74"/>
        <v>0</v>
      </c>
      <c r="BE116" s="73">
        <f t="shared" si="74"/>
        <v>0</v>
      </c>
    </row>
    <row r="117" spans="1:57" ht="15" customHeight="1" thickTop="1">
      <c r="A117" s="88">
        <v>20</v>
      </c>
      <c r="B117" s="85" t="s">
        <v>14</v>
      </c>
      <c r="C117" s="18" t="s">
        <v>15</v>
      </c>
      <c r="D117" s="9">
        <f t="shared" si="60"/>
        <v>0</v>
      </c>
      <c r="E117" s="19">
        <f aca="true" t="shared" si="75" ref="E117:E122">IF(D117&gt;0,(D117/D$122),"")</f>
      </c>
      <c r="F117" s="20">
        <f t="shared" si="38"/>
        <v>0</v>
      </c>
      <c r="G117" s="21">
        <f aca="true" t="shared" si="76" ref="G117:G122">IF($D$3&gt;0,(F117/F$122),"")</f>
        <v>0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6"/>
    </row>
    <row r="118" spans="1:57" ht="15" customHeight="1">
      <c r="A118" s="89"/>
      <c r="B118" s="86"/>
      <c r="C118" s="22" t="s">
        <v>16</v>
      </c>
      <c r="D118" s="23">
        <f t="shared" si="60"/>
        <v>0</v>
      </c>
      <c r="E118" s="24">
        <f t="shared" si="75"/>
      </c>
      <c r="F118" s="25">
        <f t="shared" si="38"/>
        <v>0</v>
      </c>
      <c r="G118" s="26">
        <f t="shared" si="76"/>
        <v>0</v>
      </c>
      <c r="BE118" s="71"/>
    </row>
    <row r="119" spans="1:57" ht="15" customHeight="1">
      <c r="A119" s="89"/>
      <c r="B119" s="86"/>
      <c r="C119" s="22" t="s">
        <v>17</v>
      </c>
      <c r="D119" s="23">
        <f t="shared" si="60"/>
        <v>397</v>
      </c>
      <c r="E119" s="24">
        <f t="shared" si="75"/>
        <v>0.40843621399176955</v>
      </c>
      <c r="F119" s="25">
        <f t="shared" si="38"/>
        <v>13.689655172413794</v>
      </c>
      <c r="G119" s="26">
        <f t="shared" si="76"/>
        <v>0.4084362139917696</v>
      </c>
      <c r="I119" s="70">
        <v>268</v>
      </c>
      <c r="L119" s="82"/>
      <c r="X119" s="70">
        <v>124</v>
      </c>
      <c r="AF119" s="70">
        <v>5</v>
      </c>
      <c r="BE119" s="71"/>
    </row>
    <row r="120" spans="1:57" ht="15" customHeight="1">
      <c r="A120" s="89"/>
      <c r="B120" s="86"/>
      <c r="C120" s="22" t="s">
        <v>18</v>
      </c>
      <c r="D120" s="23">
        <f t="shared" si="60"/>
        <v>0</v>
      </c>
      <c r="E120" s="24">
        <f t="shared" si="75"/>
      </c>
      <c r="F120" s="25">
        <f t="shared" si="38"/>
        <v>0</v>
      </c>
      <c r="G120" s="26">
        <f t="shared" si="76"/>
        <v>0</v>
      </c>
      <c r="BE120" s="71"/>
    </row>
    <row r="121" spans="1:57" ht="15" customHeight="1" thickBot="1">
      <c r="A121" s="89"/>
      <c r="B121" s="86"/>
      <c r="C121" s="22" t="s">
        <v>19</v>
      </c>
      <c r="D121" s="28">
        <f t="shared" si="60"/>
        <v>0</v>
      </c>
      <c r="E121" s="29">
        <f t="shared" si="75"/>
      </c>
      <c r="F121" s="30">
        <f t="shared" si="38"/>
        <v>0</v>
      </c>
      <c r="G121" s="31">
        <f t="shared" si="76"/>
        <v>0</v>
      </c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9"/>
    </row>
    <row r="122" spans="1:57" ht="15" customHeight="1" thickBot="1" thickTop="1">
      <c r="A122" s="90"/>
      <c r="B122" s="87"/>
      <c r="C122" s="36" t="s">
        <v>20</v>
      </c>
      <c r="D122" s="32">
        <f t="shared" si="60"/>
        <v>972</v>
      </c>
      <c r="E122" s="33">
        <f t="shared" si="75"/>
        <v>1</v>
      </c>
      <c r="F122" s="34">
        <f t="shared" si="38"/>
        <v>33.51724137931034</v>
      </c>
      <c r="G122" s="35">
        <f t="shared" si="76"/>
        <v>1</v>
      </c>
      <c r="H122" s="72">
        <f aca="true" t="shared" si="77" ref="H122:AM122">SUM(H117:H121)</f>
        <v>0</v>
      </c>
      <c r="I122" s="72">
        <f t="shared" si="77"/>
        <v>268</v>
      </c>
      <c r="J122" s="72">
        <v>70</v>
      </c>
      <c r="K122" s="72">
        <f t="shared" si="77"/>
        <v>0</v>
      </c>
      <c r="L122" s="72">
        <v>7</v>
      </c>
      <c r="M122" s="72">
        <f t="shared" si="77"/>
        <v>0</v>
      </c>
      <c r="N122" s="72">
        <f t="shared" si="77"/>
        <v>0</v>
      </c>
      <c r="O122" s="72">
        <f t="shared" si="77"/>
        <v>0</v>
      </c>
      <c r="P122" s="72">
        <v>19</v>
      </c>
      <c r="Q122" s="72">
        <f t="shared" si="77"/>
        <v>0</v>
      </c>
      <c r="R122" s="72">
        <f t="shared" si="77"/>
        <v>0</v>
      </c>
      <c r="S122" s="72">
        <f t="shared" si="77"/>
        <v>0</v>
      </c>
      <c r="T122" s="72">
        <f t="shared" si="77"/>
        <v>0</v>
      </c>
      <c r="U122" s="72">
        <v>50</v>
      </c>
      <c r="V122" s="72">
        <f t="shared" si="77"/>
        <v>0</v>
      </c>
      <c r="W122" s="72">
        <f t="shared" si="77"/>
        <v>0</v>
      </c>
      <c r="X122" s="72">
        <f t="shared" si="77"/>
        <v>124</v>
      </c>
      <c r="Y122" s="72">
        <f t="shared" si="77"/>
        <v>0</v>
      </c>
      <c r="Z122" s="72"/>
      <c r="AA122" s="72">
        <f t="shared" si="77"/>
        <v>0</v>
      </c>
      <c r="AB122" s="72">
        <f t="shared" si="77"/>
        <v>0</v>
      </c>
      <c r="AC122" s="72">
        <f t="shared" si="77"/>
        <v>0</v>
      </c>
      <c r="AD122" s="72">
        <f t="shared" si="77"/>
        <v>0</v>
      </c>
      <c r="AE122" s="72">
        <f t="shared" si="77"/>
        <v>0</v>
      </c>
      <c r="AF122" s="72">
        <f t="shared" si="77"/>
        <v>5</v>
      </c>
      <c r="AG122" s="72">
        <f t="shared" si="77"/>
        <v>0</v>
      </c>
      <c r="AH122" s="72">
        <v>61</v>
      </c>
      <c r="AI122" s="72">
        <f>SUM(AI117:AI121)</f>
        <v>0</v>
      </c>
      <c r="AJ122" s="72">
        <f>SUM(AJ117:AJ121)</f>
        <v>0</v>
      </c>
      <c r="AK122" s="72">
        <v>32</v>
      </c>
      <c r="AL122" s="72">
        <f t="shared" si="77"/>
        <v>0</v>
      </c>
      <c r="AM122" s="72">
        <f t="shared" si="77"/>
        <v>0</v>
      </c>
      <c r="AN122" s="72">
        <f aca="true" t="shared" si="78" ref="AN122:BE122">SUM(AN117:AN121)</f>
        <v>0</v>
      </c>
      <c r="AO122" s="72">
        <v>45</v>
      </c>
      <c r="AP122" s="72">
        <f t="shared" si="78"/>
        <v>0</v>
      </c>
      <c r="AQ122" s="72">
        <f t="shared" si="78"/>
        <v>0</v>
      </c>
      <c r="AR122" s="72">
        <v>6</v>
      </c>
      <c r="AS122" s="72">
        <f t="shared" si="78"/>
        <v>0</v>
      </c>
      <c r="AT122" s="72">
        <f t="shared" si="78"/>
        <v>0</v>
      </c>
      <c r="AU122" s="72">
        <f t="shared" si="78"/>
        <v>0</v>
      </c>
      <c r="AV122" s="72">
        <v>18</v>
      </c>
      <c r="AW122" s="72">
        <v>133</v>
      </c>
      <c r="AX122" s="72">
        <f t="shared" si="78"/>
        <v>0</v>
      </c>
      <c r="AY122" s="72">
        <v>17</v>
      </c>
      <c r="AZ122" s="72">
        <v>73</v>
      </c>
      <c r="BA122" s="72">
        <v>44</v>
      </c>
      <c r="BB122" s="72">
        <f t="shared" si="78"/>
        <v>0</v>
      </c>
      <c r="BC122" s="72">
        <f t="shared" si="78"/>
        <v>0</v>
      </c>
      <c r="BD122" s="72">
        <f t="shared" si="78"/>
        <v>0</v>
      </c>
      <c r="BE122" s="73">
        <f t="shared" si="78"/>
        <v>0</v>
      </c>
    </row>
    <row r="123" spans="1:57" ht="15" customHeight="1" thickTop="1">
      <c r="A123" s="88">
        <v>21</v>
      </c>
      <c r="B123" s="85" t="s">
        <v>97</v>
      </c>
      <c r="C123" s="18" t="s">
        <v>15</v>
      </c>
      <c r="D123" s="9">
        <f t="shared" si="60"/>
        <v>0</v>
      </c>
      <c r="E123" s="19">
        <f aca="true" t="shared" si="79" ref="E123:E128">IF(D123&gt;0,(D123/D$128),"")</f>
      </c>
      <c r="F123" s="20">
        <f t="shared" si="38"/>
        <v>0</v>
      </c>
      <c r="G123" s="21">
        <f aca="true" t="shared" si="80" ref="G123:G140">IF($D$3&gt;0,(F123/F$128),"")</f>
        <v>0</v>
      </c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6"/>
    </row>
    <row r="124" spans="1:57" ht="15" customHeight="1">
      <c r="A124" s="89"/>
      <c r="B124" s="86"/>
      <c r="C124" s="22" t="s">
        <v>16</v>
      </c>
      <c r="D124" s="23">
        <f t="shared" si="60"/>
        <v>0</v>
      </c>
      <c r="E124" s="24">
        <f t="shared" si="79"/>
      </c>
      <c r="F124" s="25">
        <f t="shared" si="38"/>
        <v>0</v>
      </c>
      <c r="G124" s="26">
        <f t="shared" si="80"/>
        <v>0</v>
      </c>
      <c r="BE124" s="71"/>
    </row>
    <row r="125" spans="1:57" ht="15" customHeight="1">
      <c r="A125" s="89"/>
      <c r="B125" s="86"/>
      <c r="C125" s="22" t="s">
        <v>17</v>
      </c>
      <c r="D125" s="23">
        <f t="shared" si="60"/>
        <v>0</v>
      </c>
      <c r="E125" s="24">
        <f t="shared" si="79"/>
      </c>
      <c r="F125" s="25">
        <f t="shared" si="38"/>
        <v>0</v>
      </c>
      <c r="G125" s="26">
        <f t="shared" si="80"/>
        <v>0</v>
      </c>
      <c r="BE125" s="71"/>
    </row>
    <row r="126" spans="1:57" ht="15" customHeight="1">
      <c r="A126" s="89"/>
      <c r="B126" s="86"/>
      <c r="C126" s="22" t="s">
        <v>18</v>
      </c>
      <c r="D126" s="23">
        <f t="shared" si="60"/>
        <v>0</v>
      </c>
      <c r="E126" s="24">
        <f t="shared" si="79"/>
      </c>
      <c r="F126" s="25">
        <f t="shared" si="38"/>
        <v>0</v>
      </c>
      <c r="G126" s="26">
        <f t="shared" si="80"/>
        <v>0</v>
      </c>
      <c r="BE126" s="71"/>
    </row>
    <row r="127" spans="1:57" ht="15" customHeight="1" thickBot="1">
      <c r="A127" s="89"/>
      <c r="B127" s="86"/>
      <c r="C127" s="22" t="s">
        <v>19</v>
      </c>
      <c r="D127" s="28">
        <f aca="true" t="shared" si="81" ref="D127:D158">SUM(H127:BE127)</f>
        <v>0</v>
      </c>
      <c r="E127" s="29">
        <f t="shared" si="79"/>
      </c>
      <c r="F127" s="30">
        <f aca="true" t="shared" si="82" ref="F127:F143">IF($D$3&gt;0,(D127/$D$3),"")</f>
        <v>0</v>
      </c>
      <c r="G127" s="31">
        <f t="shared" si="80"/>
        <v>0</v>
      </c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9"/>
    </row>
    <row r="128" spans="1:57" ht="15" customHeight="1" thickBot="1" thickTop="1">
      <c r="A128" s="89"/>
      <c r="B128" s="86"/>
      <c r="C128" s="27" t="s">
        <v>20</v>
      </c>
      <c r="D128" s="32">
        <f t="shared" si="81"/>
        <v>161</v>
      </c>
      <c r="E128" s="33">
        <f t="shared" si="79"/>
        <v>1</v>
      </c>
      <c r="F128" s="34">
        <f t="shared" si="82"/>
        <v>5.551724137931035</v>
      </c>
      <c r="G128" s="35">
        <f t="shared" si="80"/>
        <v>1</v>
      </c>
      <c r="H128" s="72">
        <f aca="true" t="shared" si="83" ref="H128:AO128">SUM(H123:H127)</f>
        <v>0</v>
      </c>
      <c r="I128" s="72">
        <f t="shared" si="83"/>
        <v>0</v>
      </c>
      <c r="J128" s="72">
        <v>70</v>
      </c>
      <c r="K128" s="72">
        <f t="shared" si="83"/>
        <v>0</v>
      </c>
      <c r="L128" s="72">
        <f t="shared" si="83"/>
        <v>0</v>
      </c>
      <c r="M128" s="72">
        <f t="shared" si="83"/>
        <v>0</v>
      </c>
      <c r="N128" s="72">
        <f t="shared" si="83"/>
        <v>0</v>
      </c>
      <c r="O128" s="72">
        <f t="shared" si="83"/>
        <v>0</v>
      </c>
      <c r="P128" s="72">
        <f t="shared" si="83"/>
        <v>0</v>
      </c>
      <c r="Q128" s="72">
        <v>18</v>
      </c>
      <c r="R128" s="72">
        <f t="shared" si="83"/>
        <v>0</v>
      </c>
      <c r="S128" s="72">
        <f t="shared" si="83"/>
        <v>0</v>
      </c>
      <c r="T128" s="72">
        <f t="shared" si="83"/>
        <v>0</v>
      </c>
      <c r="U128" s="72">
        <f t="shared" si="83"/>
        <v>0</v>
      </c>
      <c r="V128" s="72">
        <f t="shared" si="83"/>
        <v>0</v>
      </c>
      <c r="W128" s="72">
        <f t="shared" si="83"/>
        <v>0</v>
      </c>
      <c r="X128" s="72">
        <f t="shared" si="83"/>
        <v>0</v>
      </c>
      <c r="Y128" s="72">
        <f t="shared" si="83"/>
        <v>0</v>
      </c>
      <c r="Z128" s="72"/>
      <c r="AA128" s="72">
        <f t="shared" si="83"/>
        <v>0</v>
      </c>
      <c r="AB128" s="72">
        <f t="shared" si="83"/>
        <v>0</v>
      </c>
      <c r="AC128" s="72">
        <f t="shared" si="83"/>
        <v>0</v>
      </c>
      <c r="AD128" s="72">
        <f t="shared" si="83"/>
        <v>0</v>
      </c>
      <c r="AE128" s="72">
        <f t="shared" si="83"/>
        <v>0</v>
      </c>
      <c r="AF128" s="72">
        <f t="shared" si="83"/>
        <v>0</v>
      </c>
      <c r="AG128" s="72">
        <f t="shared" si="83"/>
        <v>0</v>
      </c>
      <c r="AH128" s="72">
        <f t="shared" si="83"/>
        <v>0</v>
      </c>
      <c r="AI128" s="72">
        <f>SUM(AI123:AI127)</f>
        <v>0</v>
      </c>
      <c r="AJ128" s="72">
        <f>SUM(AJ123:AJ127)</f>
        <v>0</v>
      </c>
      <c r="AK128" s="72">
        <f t="shared" si="83"/>
        <v>0</v>
      </c>
      <c r="AL128" s="72">
        <f t="shared" si="83"/>
        <v>0</v>
      </c>
      <c r="AM128" s="72">
        <f t="shared" si="83"/>
        <v>0</v>
      </c>
      <c r="AN128" s="72">
        <f aca="true" t="shared" si="84" ref="AN128:BE128">SUM(AN123:AN127)</f>
        <v>0</v>
      </c>
      <c r="AO128" s="72">
        <f t="shared" si="83"/>
        <v>0</v>
      </c>
      <c r="AP128" s="72">
        <f t="shared" si="84"/>
        <v>0</v>
      </c>
      <c r="AQ128" s="72">
        <f t="shared" si="84"/>
        <v>0</v>
      </c>
      <c r="AR128" s="72">
        <f t="shared" si="84"/>
        <v>0</v>
      </c>
      <c r="AS128" s="72">
        <f t="shared" si="84"/>
        <v>0</v>
      </c>
      <c r="AT128" s="72">
        <f t="shared" si="84"/>
        <v>0</v>
      </c>
      <c r="AU128" s="72">
        <f t="shared" si="84"/>
        <v>0</v>
      </c>
      <c r="AV128" s="72">
        <f t="shared" si="84"/>
        <v>0</v>
      </c>
      <c r="AW128" s="72">
        <f t="shared" si="84"/>
        <v>0</v>
      </c>
      <c r="AX128" s="72">
        <f t="shared" si="84"/>
        <v>0</v>
      </c>
      <c r="AY128" s="72">
        <f t="shared" si="84"/>
        <v>0</v>
      </c>
      <c r="AZ128" s="72">
        <v>73</v>
      </c>
      <c r="BA128" s="72">
        <f t="shared" si="84"/>
        <v>0</v>
      </c>
      <c r="BB128" s="72">
        <f t="shared" si="84"/>
        <v>0</v>
      </c>
      <c r="BC128" s="72">
        <f t="shared" si="84"/>
        <v>0</v>
      </c>
      <c r="BD128" s="72">
        <f t="shared" si="84"/>
        <v>0</v>
      </c>
      <c r="BE128" s="73">
        <f t="shared" si="84"/>
        <v>0</v>
      </c>
    </row>
    <row r="129" spans="1:57" ht="15" customHeight="1" thickTop="1">
      <c r="A129" s="88">
        <v>22</v>
      </c>
      <c r="B129" s="85" t="s">
        <v>96</v>
      </c>
      <c r="C129" s="18" t="s">
        <v>15</v>
      </c>
      <c r="D129" s="9">
        <f t="shared" si="81"/>
        <v>415</v>
      </c>
      <c r="E129" s="19">
        <f aca="true" t="shared" si="85" ref="E129:E134">IF(D129&gt;0,(D129/D$134),"")</f>
        <v>0.0048709491895444785</v>
      </c>
      <c r="F129" s="20">
        <f t="shared" si="82"/>
        <v>14.310344827586206</v>
      </c>
      <c r="G129" s="21">
        <f t="shared" si="80"/>
        <v>2.5776397515527947</v>
      </c>
      <c r="H129" s="65"/>
      <c r="I129" s="65">
        <v>7</v>
      </c>
      <c r="J129" s="65">
        <v>5</v>
      </c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>
        <v>400</v>
      </c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>
        <v>3</v>
      </c>
      <c r="BA129" s="65"/>
      <c r="BB129" s="65"/>
      <c r="BC129" s="65"/>
      <c r="BD129" s="65"/>
      <c r="BE129" s="66"/>
    </row>
    <row r="130" spans="1:57" ht="15" customHeight="1">
      <c r="A130" s="89"/>
      <c r="B130" s="86"/>
      <c r="C130" s="22" t="s">
        <v>16</v>
      </c>
      <c r="D130" s="23">
        <f t="shared" si="81"/>
        <v>0</v>
      </c>
      <c r="E130" s="24">
        <f t="shared" si="85"/>
      </c>
      <c r="F130" s="25">
        <f t="shared" si="82"/>
        <v>0</v>
      </c>
      <c r="G130" s="26">
        <f t="shared" si="80"/>
        <v>0</v>
      </c>
      <c r="BE130" s="71"/>
    </row>
    <row r="131" spans="1:57" ht="15" customHeight="1">
      <c r="A131" s="89"/>
      <c r="B131" s="86"/>
      <c r="C131" s="22" t="s">
        <v>17</v>
      </c>
      <c r="D131" s="23">
        <f t="shared" si="81"/>
        <v>75721</v>
      </c>
      <c r="E131" s="24">
        <f t="shared" si="85"/>
        <v>0.8887545628469817</v>
      </c>
      <c r="F131" s="25">
        <f t="shared" si="82"/>
        <v>2611.0689655172414</v>
      </c>
      <c r="G131" s="26">
        <f t="shared" si="80"/>
        <v>470.31677018633536</v>
      </c>
      <c r="I131" s="70">
        <v>2000</v>
      </c>
      <c r="J131" s="70">
        <v>8000</v>
      </c>
      <c r="K131" s="70">
        <v>1431</v>
      </c>
      <c r="P131" s="70">
        <v>780</v>
      </c>
      <c r="S131" s="70">
        <v>365</v>
      </c>
      <c r="U131" s="70">
        <v>41000</v>
      </c>
      <c r="X131" s="70">
        <v>2050</v>
      </c>
      <c r="AA131" s="70">
        <v>200</v>
      </c>
      <c r="AF131" s="70">
        <v>280</v>
      </c>
      <c r="AH131" s="70">
        <v>600</v>
      </c>
      <c r="AR131" s="70">
        <v>615</v>
      </c>
      <c r="AS131" s="70">
        <v>1500</v>
      </c>
      <c r="AX131" s="70">
        <v>600</v>
      </c>
      <c r="AY131" s="70">
        <v>300</v>
      </c>
      <c r="AZ131" s="70">
        <v>16000</v>
      </c>
      <c r="BE131" s="71"/>
    </row>
    <row r="132" spans="1:57" ht="15" customHeight="1">
      <c r="A132" s="89"/>
      <c r="B132" s="86"/>
      <c r="C132" s="22" t="s">
        <v>18</v>
      </c>
      <c r="D132" s="23">
        <f t="shared" si="81"/>
        <v>2</v>
      </c>
      <c r="E132" s="24">
        <f t="shared" si="85"/>
        <v>2.347445392551556E-05</v>
      </c>
      <c r="F132" s="25">
        <f t="shared" si="82"/>
        <v>0.06896551724137931</v>
      </c>
      <c r="G132" s="26">
        <f t="shared" si="80"/>
        <v>0.012422360248447204</v>
      </c>
      <c r="J132" s="70">
        <v>2</v>
      </c>
      <c r="BE132" s="71"/>
    </row>
    <row r="133" spans="1:57" ht="15" customHeight="1" thickBot="1">
      <c r="A133" s="89"/>
      <c r="B133" s="86"/>
      <c r="C133" s="22" t="s">
        <v>19</v>
      </c>
      <c r="D133" s="28">
        <f t="shared" si="81"/>
        <v>505</v>
      </c>
      <c r="E133" s="29">
        <f t="shared" si="85"/>
        <v>0.005927299616192678</v>
      </c>
      <c r="F133" s="30">
        <f aca="true" t="shared" si="86" ref="F133:F138">IF($D$3&gt;0,(D133/$D$3),"")</f>
        <v>17.413793103448278</v>
      </c>
      <c r="G133" s="31">
        <f t="shared" si="80"/>
        <v>3.1366459627329193</v>
      </c>
      <c r="H133" s="68"/>
      <c r="I133" s="68">
        <v>4</v>
      </c>
      <c r="J133" s="68"/>
      <c r="K133" s="68"/>
      <c r="L133" s="68"/>
      <c r="M133" s="68"/>
      <c r="N133" s="68"/>
      <c r="O133" s="68"/>
      <c r="P133" s="68">
        <v>1</v>
      </c>
      <c r="Q133" s="68"/>
      <c r="R133" s="68"/>
      <c r="S133" s="68"/>
      <c r="T133" s="68"/>
      <c r="U133" s="68">
        <v>500</v>
      </c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9"/>
    </row>
    <row r="134" spans="1:57" ht="15" customHeight="1" thickBot="1" thickTop="1">
      <c r="A134" s="89"/>
      <c r="B134" s="86"/>
      <c r="C134" s="27" t="s">
        <v>20</v>
      </c>
      <c r="D134" s="32">
        <f t="shared" si="81"/>
        <v>85199</v>
      </c>
      <c r="E134" s="33">
        <f t="shared" si="85"/>
        <v>1</v>
      </c>
      <c r="F134" s="34">
        <f t="shared" si="86"/>
        <v>2937.896551724138</v>
      </c>
      <c r="G134" s="35">
        <f t="shared" si="80"/>
        <v>529.1863354037267</v>
      </c>
      <c r="H134" s="72">
        <f aca="true" t="shared" si="87" ref="H134:AO134">SUM(H129:H133)</f>
        <v>0</v>
      </c>
      <c r="I134" s="72">
        <f t="shared" si="87"/>
        <v>2011</v>
      </c>
      <c r="J134" s="72">
        <f t="shared" si="87"/>
        <v>8007</v>
      </c>
      <c r="K134" s="72">
        <f t="shared" si="87"/>
        <v>1431</v>
      </c>
      <c r="L134" s="72">
        <f t="shared" si="87"/>
        <v>0</v>
      </c>
      <c r="M134" s="72">
        <f t="shared" si="87"/>
        <v>0</v>
      </c>
      <c r="N134" s="72">
        <f t="shared" si="87"/>
        <v>0</v>
      </c>
      <c r="O134" s="72">
        <f t="shared" si="87"/>
        <v>0</v>
      </c>
      <c r="P134" s="72">
        <f t="shared" si="87"/>
        <v>781</v>
      </c>
      <c r="Q134" s="72">
        <v>556</v>
      </c>
      <c r="R134" s="72">
        <f t="shared" si="87"/>
        <v>0</v>
      </c>
      <c r="S134" s="72">
        <f t="shared" si="87"/>
        <v>365</v>
      </c>
      <c r="T134" s="72">
        <f t="shared" si="87"/>
        <v>0</v>
      </c>
      <c r="U134" s="72">
        <f t="shared" si="87"/>
        <v>41900</v>
      </c>
      <c r="V134" s="72">
        <f t="shared" si="87"/>
        <v>0</v>
      </c>
      <c r="W134" s="72">
        <f t="shared" si="87"/>
        <v>0</v>
      </c>
      <c r="X134" s="72">
        <f t="shared" si="87"/>
        <v>2050</v>
      </c>
      <c r="Y134" s="72">
        <f t="shared" si="87"/>
        <v>0</v>
      </c>
      <c r="Z134" s="72"/>
      <c r="AA134" s="72">
        <f t="shared" si="87"/>
        <v>200</v>
      </c>
      <c r="AB134" s="72">
        <f t="shared" si="87"/>
        <v>0</v>
      </c>
      <c r="AC134" s="72">
        <f t="shared" si="87"/>
        <v>0</v>
      </c>
      <c r="AD134" s="72">
        <f t="shared" si="87"/>
        <v>0</v>
      </c>
      <c r="AE134" s="72">
        <f t="shared" si="87"/>
        <v>0</v>
      </c>
      <c r="AF134" s="72">
        <f t="shared" si="87"/>
        <v>280</v>
      </c>
      <c r="AG134" s="72">
        <f t="shared" si="87"/>
        <v>0</v>
      </c>
      <c r="AH134" s="72">
        <f t="shared" si="87"/>
        <v>600</v>
      </c>
      <c r="AI134" s="72">
        <f>SUM(AI129:AI133)</f>
        <v>0</v>
      </c>
      <c r="AJ134" s="72">
        <f>SUM(AJ129:AJ133)</f>
        <v>0</v>
      </c>
      <c r="AK134" s="72">
        <v>8000</v>
      </c>
      <c r="AL134" s="72">
        <f t="shared" si="87"/>
        <v>0</v>
      </c>
      <c r="AM134" s="72">
        <f t="shared" si="87"/>
        <v>0</v>
      </c>
      <c r="AN134" s="72">
        <f aca="true" t="shared" si="88" ref="AN134:BE134">SUM(AN129:AN133)</f>
        <v>0</v>
      </c>
      <c r="AO134" s="72">
        <f t="shared" si="87"/>
        <v>0</v>
      </c>
      <c r="AP134" s="72">
        <f t="shared" si="88"/>
        <v>0</v>
      </c>
      <c r="AQ134" s="72">
        <f t="shared" si="88"/>
        <v>0</v>
      </c>
      <c r="AR134" s="72">
        <f t="shared" si="88"/>
        <v>615</v>
      </c>
      <c r="AS134" s="72">
        <f t="shared" si="88"/>
        <v>1500</v>
      </c>
      <c r="AT134" s="72">
        <f t="shared" si="88"/>
        <v>0</v>
      </c>
      <c r="AU134" s="72">
        <f t="shared" si="88"/>
        <v>0</v>
      </c>
      <c r="AV134" s="72">
        <f t="shared" si="88"/>
        <v>0</v>
      </c>
      <c r="AW134" s="72">
        <f t="shared" si="88"/>
        <v>0</v>
      </c>
      <c r="AX134" s="72">
        <f t="shared" si="88"/>
        <v>600</v>
      </c>
      <c r="AY134" s="72">
        <f t="shared" si="88"/>
        <v>300</v>
      </c>
      <c r="AZ134" s="72">
        <f t="shared" si="88"/>
        <v>16003</v>
      </c>
      <c r="BA134" s="72">
        <f t="shared" si="88"/>
        <v>0</v>
      </c>
      <c r="BB134" s="72">
        <f t="shared" si="88"/>
        <v>0</v>
      </c>
      <c r="BC134" s="72">
        <f t="shared" si="88"/>
        <v>0</v>
      </c>
      <c r="BD134" s="72">
        <f t="shared" si="88"/>
        <v>0</v>
      </c>
      <c r="BE134" s="73">
        <f t="shared" si="88"/>
        <v>0</v>
      </c>
    </row>
    <row r="135" spans="1:57" ht="15" customHeight="1" thickTop="1">
      <c r="A135" s="88">
        <v>23</v>
      </c>
      <c r="B135" s="85" t="s">
        <v>99</v>
      </c>
      <c r="C135" s="18" t="s">
        <v>15</v>
      </c>
      <c r="D135" s="9">
        <f t="shared" si="81"/>
        <v>170</v>
      </c>
      <c r="E135" s="19">
        <f aca="true" t="shared" si="89" ref="E135:E140">IF(D135&gt;0,(D135/D$140),"")</f>
        <v>0.0015873608724882348</v>
      </c>
      <c r="F135" s="20">
        <f t="shared" si="86"/>
        <v>5.862068965517241</v>
      </c>
      <c r="G135" s="21">
        <f t="shared" si="80"/>
        <v>1.0559006211180124</v>
      </c>
      <c r="H135" s="65"/>
      <c r="I135" s="65"/>
      <c r="J135" s="65">
        <v>120</v>
      </c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>
        <v>20</v>
      </c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>
        <v>30</v>
      </c>
      <c r="BA135" s="65"/>
      <c r="BB135" s="65"/>
      <c r="BC135" s="65"/>
      <c r="BD135" s="65"/>
      <c r="BE135" s="66"/>
    </row>
    <row r="136" spans="1:57" ht="15" customHeight="1">
      <c r="A136" s="89"/>
      <c r="B136" s="86"/>
      <c r="C136" s="22" t="s">
        <v>16</v>
      </c>
      <c r="D136" s="23">
        <f t="shared" si="81"/>
        <v>0</v>
      </c>
      <c r="E136" s="24">
        <f t="shared" si="89"/>
      </c>
      <c r="F136" s="25">
        <f t="shared" si="86"/>
        <v>0</v>
      </c>
      <c r="G136" s="26">
        <f t="shared" si="80"/>
        <v>0</v>
      </c>
      <c r="BE136" s="71"/>
    </row>
    <row r="137" spans="1:57" ht="15" customHeight="1">
      <c r="A137" s="89"/>
      <c r="B137" s="86"/>
      <c r="C137" s="22" t="s">
        <v>17</v>
      </c>
      <c r="D137" s="23">
        <f t="shared" si="81"/>
        <v>48328</v>
      </c>
      <c r="E137" s="24">
        <f t="shared" si="89"/>
        <v>0.4512586837977142</v>
      </c>
      <c r="F137" s="25">
        <f t="shared" si="86"/>
        <v>1666.4827586206898</v>
      </c>
      <c r="G137" s="26">
        <f t="shared" si="80"/>
        <v>300.17391304347825</v>
      </c>
      <c r="H137" s="70">
        <v>8493</v>
      </c>
      <c r="I137" s="70">
        <v>2500</v>
      </c>
      <c r="J137" s="70">
        <v>10000</v>
      </c>
      <c r="K137" s="70">
        <v>1980</v>
      </c>
      <c r="P137" s="70">
        <v>740</v>
      </c>
      <c r="W137" s="70">
        <v>60</v>
      </c>
      <c r="X137" s="70">
        <v>1860</v>
      </c>
      <c r="AA137" s="70">
        <v>180</v>
      </c>
      <c r="AF137" s="70">
        <v>286</v>
      </c>
      <c r="AH137" s="70">
        <v>600</v>
      </c>
      <c r="AO137" s="70">
        <v>2000</v>
      </c>
      <c r="AR137" s="70">
        <v>729</v>
      </c>
      <c r="AS137" s="70">
        <v>1800</v>
      </c>
      <c r="AX137" s="70">
        <v>600</v>
      </c>
      <c r="AY137" s="70">
        <v>500</v>
      </c>
      <c r="AZ137" s="70">
        <v>16000</v>
      </c>
      <c r="BE137" s="71"/>
    </row>
    <row r="138" spans="1:57" ht="15" customHeight="1">
      <c r="A138" s="89"/>
      <c r="B138" s="86"/>
      <c r="C138" s="22" t="s">
        <v>18</v>
      </c>
      <c r="D138" s="23">
        <f t="shared" si="81"/>
        <v>3</v>
      </c>
      <c r="E138" s="24">
        <f t="shared" si="89"/>
        <v>2.801225069096885E-05</v>
      </c>
      <c r="F138" s="25">
        <f t="shared" si="86"/>
        <v>0.10344827586206896</v>
      </c>
      <c r="G138" s="26">
        <f t="shared" si="80"/>
        <v>0.018633540372670808</v>
      </c>
      <c r="J138" s="70">
        <v>3</v>
      </c>
      <c r="BE138" s="71"/>
    </row>
    <row r="139" spans="1:57" ht="15" customHeight="1" thickBot="1">
      <c r="A139" s="89"/>
      <c r="B139" s="86"/>
      <c r="C139" s="22" t="s">
        <v>19</v>
      </c>
      <c r="D139" s="28">
        <f t="shared" si="81"/>
        <v>16</v>
      </c>
      <c r="E139" s="29">
        <f t="shared" si="89"/>
        <v>0.00014939867035183388</v>
      </c>
      <c r="F139" s="30">
        <f>IF($D$3&gt;0,(D139/$D$3),"")</f>
        <v>0.5517241379310345</v>
      </c>
      <c r="G139" s="31">
        <f t="shared" si="80"/>
        <v>0.09937888198757763</v>
      </c>
      <c r="H139" s="68"/>
      <c r="I139" s="68"/>
      <c r="J139" s="68"/>
      <c r="K139" s="68"/>
      <c r="L139" s="68"/>
      <c r="M139" s="68"/>
      <c r="N139" s="68"/>
      <c r="O139" s="68"/>
      <c r="P139" s="68">
        <v>1</v>
      </c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>
        <v>15</v>
      </c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9"/>
    </row>
    <row r="140" spans="1:57" ht="15" customHeight="1" thickBot="1" thickTop="1">
      <c r="A140" s="89"/>
      <c r="B140" s="86"/>
      <c r="C140" s="27" t="s">
        <v>20</v>
      </c>
      <c r="D140" s="32">
        <f t="shared" si="81"/>
        <v>107096</v>
      </c>
      <c r="E140" s="33">
        <f t="shared" si="89"/>
        <v>1</v>
      </c>
      <c r="F140" s="34">
        <f>IF($D$3&gt;0,(D140/$D$3),"")</f>
        <v>3692.9655172413795</v>
      </c>
      <c r="G140" s="35">
        <f t="shared" si="80"/>
        <v>665.1925465838509</v>
      </c>
      <c r="H140" s="72">
        <f aca="true" t="shared" si="90" ref="H140:AO140">SUM(H135:H139)</f>
        <v>8493</v>
      </c>
      <c r="I140" s="72">
        <f t="shared" si="90"/>
        <v>2500</v>
      </c>
      <c r="J140" s="72">
        <f t="shared" si="90"/>
        <v>10123</v>
      </c>
      <c r="K140" s="72">
        <f t="shared" si="90"/>
        <v>1980</v>
      </c>
      <c r="L140" s="72">
        <f t="shared" si="90"/>
        <v>0</v>
      </c>
      <c r="M140" s="72">
        <f t="shared" si="90"/>
        <v>0</v>
      </c>
      <c r="N140" s="72">
        <f t="shared" si="90"/>
        <v>0</v>
      </c>
      <c r="O140" s="72">
        <f t="shared" si="90"/>
        <v>0</v>
      </c>
      <c r="P140" s="72">
        <f t="shared" si="90"/>
        <v>741</v>
      </c>
      <c r="Q140" s="72">
        <v>579</v>
      </c>
      <c r="R140" s="72">
        <f t="shared" si="90"/>
        <v>0</v>
      </c>
      <c r="S140" s="72">
        <f t="shared" si="90"/>
        <v>0</v>
      </c>
      <c r="T140" s="72">
        <f t="shared" si="90"/>
        <v>0</v>
      </c>
      <c r="U140" s="72">
        <v>50000</v>
      </c>
      <c r="V140" s="72">
        <f t="shared" si="90"/>
        <v>0</v>
      </c>
      <c r="W140" s="72">
        <f t="shared" si="90"/>
        <v>60</v>
      </c>
      <c r="X140" s="72">
        <f t="shared" si="90"/>
        <v>1860</v>
      </c>
      <c r="Y140" s="72">
        <f t="shared" si="90"/>
        <v>0</v>
      </c>
      <c r="Z140" s="72"/>
      <c r="AA140" s="72">
        <f t="shared" si="90"/>
        <v>180</v>
      </c>
      <c r="AB140" s="72">
        <f t="shared" si="90"/>
        <v>0</v>
      </c>
      <c r="AC140" s="72">
        <f t="shared" si="90"/>
        <v>0</v>
      </c>
      <c r="AD140" s="72">
        <f t="shared" si="90"/>
        <v>0</v>
      </c>
      <c r="AE140" s="72">
        <f t="shared" si="90"/>
        <v>0</v>
      </c>
      <c r="AF140" s="72">
        <f t="shared" si="90"/>
        <v>286</v>
      </c>
      <c r="AG140" s="72">
        <f t="shared" si="90"/>
        <v>0</v>
      </c>
      <c r="AH140" s="72">
        <f t="shared" si="90"/>
        <v>600</v>
      </c>
      <c r="AI140" s="72">
        <f>SUM(AI135:AI139)</f>
        <v>0</v>
      </c>
      <c r="AJ140" s="72">
        <f>SUM(AJ135:AJ139)</f>
        <v>0</v>
      </c>
      <c r="AK140" s="72">
        <v>8000</v>
      </c>
      <c r="AL140" s="72">
        <f t="shared" si="90"/>
        <v>0</v>
      </c>
      <c r="AM140" s="72">
        <f t="shared" si="90"/>
        <v>0</v>
      </c>
      <c r="AN140" s="72">
        <f aca="true" t="shared" si="91" ref="AN140:BE140">SUM(AN135:AN139)</f>
        <v>0</v>
      </c>
      <c r="AO140" s="72">
        <f t="shared" si="90"/>
        <v>2035</v>
      </c>
      <c r="AP140" s="72">
        <f t="shared" si="91"/>
        <v>0</v>
      </c>
      <c r="AQ140" s="72">
        <f t="shared" si="91"/>
        <v>0</v>
      </c>
      <c r="AR140" s="72">
        <f t="shared" si="91"/>
        <v>729</v>
      </c>
      <c r="AS140" s="72">
        <f t="shared" si="91"/>
        <v>1800</v>
      </c>
      <c r="AT140" s="72">
        <f t="shared" si="91"/>
        <v>0</v>
      </c>
      <c r="AU140" s="72">
        <f t="shared" si="91"/>
        <v>0</v>
      </c>
      <c r="AV140" s="72">
        <f t="shared" si="91"/>
        <v>0</v>
      </c>
      <c r="AW140" s="72">
        <f t="shared" si="91"/>
        <v>0</v>
      </c>
      <c r="AX140" s="72">
        <f t="shared" si="91"/>
        <v>600</v>
      </c>
      <c r="AY140" s="72">
        <f t="shared" si="91"/>
        <v>500</v>
      </c>
      <c r="AZ140" s="72">
        <f t="shared" si="91"/>
        <v>16030</v>
      </c>
      <c r="BA140" s="72">
        <f t="shared" si="91"/>
        <v>0</v>
      </c>
      <c r="BB140" s="72">
        <f t="shared" si="91"/>
        <v>0</v>
      </c>
      <c r="BC140" s="72">
        <f t="shared" si="91"/>
        <v>0</v>
      </c>
      <c r="BD140" s="72">
        <f t="shared" si="91"/>
        <v>0</v>
      </c>
      <c r="BE140" s="73">
        <f t="shared" si="91"/>
        <v>0</v>
      </c>
    </row>
    <row r="141" spans="1:57" ht="15" customHeight="1" thickTop="1">
      <c r="A141" s="106">
        <v>24</v>
      </c>
      <c r="B141" s="109" t="s">
        <v>21</v>
      </c>
      <c r="C141" s="44" t="s">
        <v>22</v>
      </c>
      <c r="D141" s="20">
        <f t="shared" si="81"/>
        <v>14</v>
      </c>
      <c r="E141" s="45">
        <f>D141/SUM(D141:D143)</f>
        <v>0.5384615384615384</v>
      </c>
      <c r="F141" s="20">
        <f t="shared" si="82"/>
        <v>0.4827586206896552</v>
      </c>
      <c r="G141" s="46"/>
      <c r="H141" s="65">
        <v>1</v>
      </c>
      <c r="I141" s="65">
        <v>1</v>
      </c>
      <c r="J141" s="65">
        <v>1</v>
      </c>
      <c r="K141" s="65"/>
      <c r="L141" s="65">
        <v>1</v>
      </c>
      <c r="M141" s="65"/>
      <c r="N141" s="65"/>
      <c r="O141" s="65"/>
      <c r="P141" s="65">
        <v>1</v>
      </c>
      <c r="Q141" s="65">
        <v>1</v>
      </c>
      <c r="R141" s="65"/>
      <c r="S141" s="65"/>
      <c r="T141" s="65">
        <v>1</v>
      </c>
      <c r="U141" s="65"/>
      <c r="V141" s="65"/>
      <c r="W141" s="65"/>
      <c r="X141" s="65"/>
      <c r="Y141" s="65"/>
      <c r="Z141" s="65"/>
      <c r="AA141" s="65"/>
      <c r="AB141" s="65"/>
      <c r="AC141" s="65">
        <v>1</v>
      </c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>
        <v>1</v>
      </c>
      <c r="AU141" s="65"/>
      <c r="AV141" s="65">
        <v>1</v>
      </c>
      <c r="AW141" s="65">
        <v>1</v>
      </c>
      <c r="AX141" s="65"/>
      <c r="AY141" s="65">
        <v>1</v>
      </c>
      <c r="AZ141" s="65">
        <v>1</v>
      </c>
      <c r="BA141" s="65">
        <v>1</v>
      </c>
      <c r="BB141" s="65"/>
      <c r="BC141" s="65"/>
      <c r="BD141" s="65"/>
      <c r="BE141" s="66"/>
    </row>
    <row r="142" spans="1:57" ht="15" customHeight="1">
      <c r="A142" s="107"/>
      <c r="B142" s="110"/>
      <c r="C142" s="47" t="s">
        <v>23</v>
      </c>
      <c r="D142" s="25">
        <f t="shared" si="81"/>
        <v>9</v>
      </c>
      <c r="E142" s="48">
        <f>D142/SUM(D141:D143)</f>
        <v>0.34615384615384615</v>
      </c>
      <c r="F142" s="25">
        <f t="shared" si="82"/>
        <v>0.3103448275862069</v>
      </c>
      <c r="G142" s="49"/>
      <c r="K142" s="70">
        <v>1</v>
      </c>
      <c r="S142" s="70">
        <v>1</v>
      </c>
      <c r="U142" s="70">
        <v>1</v>
      </c>
      <c r="AA142" s="70">
        <v>1</v>
      </c>
      <c r="AH142" s="70">
        <v>1</v>
      </c>
      <c r="AK142" s="70">
        <v>1</v>
      </c>
      <c r="AO142" s="70">
        <v>1</v>
      </c>
      <c r="AR142" s="70">
        <v>1</v>
      </c>
      <c r="AX142" s="70">
        <v>1</v>
      </c>
      <c r="BE142" s="71"/>
    </row>
    <row r="143" spans="1:57" ht="15" customHeight="1" thickBot="1">
      <c r="A143" s="108"/>
      <c r="B143" s="111"/>
      <c r="C143" s="50" t="s">
        <v>24</v>
      </c>
      <c r="D143" s="30">
        <f t="shared" si="81"/>
        <v>3</v>
      </c>
      <c r="E143" s="51">
        <f>D143/SUM(D141:D143)</f>
        <v>0.11538461538461539</v>
      </c>
      <c r="F143" s="25">
        <f t="shared" si="82"/>
        <v>0.10344827586206896</v>
      </c>
      <c r="G143" s="49"/>
      <c r="X143" s="70">
        <v>1</v>
      </c>
      <c r="AF143" s="70">
        <v>1</v>
      </c>
      <c r="AS143" s="70">
        <v>1</v>
      </c>
      <c r="BE143" s="71"/>
    </row>
    <row r="144" spans="1:57" ht="15" customHeight="1" thickTop="1">
      <c r="A144" s="106">
        <v>25</v>
      </c>
      <c r="B144" s="109" t="s">
        <v>25</v>
      </c>
      <c r="C144" s="44" t="s">
        <v>22</v>
      </c>
      <c r="D144" s="20">
        <f t="shared" si="81"/>
        <v>20</v>
      </c>
      <c r="E144" s="45">
        <f>D144/SUM(D144:D146)</f>
        <v>0.7692307692307693</v>
      </c>
      <c r="F144" s="20">
        <f aca="true" t="shared" si="92" ref="F144:F158">IF($D$3&gt;0,(D144/$D$3),"")</f>
        <v>0.6896551724137931</v>
      </c>
      <c r="G144" s="46"/>
      <c r="H144" s="65"/>
      <c r="I144" s="65">
        <v>1</v>
      </c>
      <c r="J144" s="65">
        <v>1</v>
      </c>
      <c r="K144" s="65">
        <v>1</v>
      </c>
      <c r="L144" s="65"/>
      <c r="M144" s="65"/>
      <c r="N144" s="65"/>
      <c r="O144" s="65"/>
      <c r="P144" s="65">
        <v>1</v>
      </c>
      <c r="Q144" s="65">
        <v>1</v>
      </c>
      <c r="R144" s="65"/>
      <c r="S144" s="65">
        <v>1</v>
      </c>
      <c r="T144" s="65">
        <v>1</v>
      </c>
      <c r="U144" s="65">
        <v>1</v>
      </c>
      <c r="V144" s="65"/>
      <c r="W144" s="65"/>
      <c r="X144" s="65">
        <v>1</v>
      </c>
      <c r="Y144" s="65"/>
      <c r="Z144" s="65"/>
      <c r="AA144" s="65"/>
      <c r="AB144" s="65"/>
      <c r="AC144" s="65"/>
      <c r="AD144" s="65"/>
      <c r="AE144" s="65"/>
      <c r="AF144" s="65">
        <v>1</v>
      </c>
      <c r="AG144" s="65"/>
      <c r="AH144" s="65">
        <v>1</v>
      </c>
      <c r="AI144" s="65"/>
      <c r="AJ144" s="65"/>
      <c r="AK144" s="65"/>
      <c r="AL144" s="65"/>
      <c r="AM144" s="65"/>
      <c r="AN144" s="65"/>
      <c r="AO144" s="65">
        <v>1</v>
      </c>
      <c r="AP144" s="65"/>
      <c r="AQ144" s="65"/>
      <c r="AR144" s="65">
        <v>1</v>
      </c>
      <c r="AS144" s="65">
        <v>1</v>
      </c>
      <c r="AT144" s="65">
        <v>1</v>
      </c>
      <c r="AU144" s="65"/>
      <c r="AV144" s="65">
        <v>1</v>
      </c>
      <c r="AW144" s="65">
        <v>1</v>
      </c>
      <c r="AX144" s="65"/>
      <c r="AY144" s="65">
        <v>1</v>
      </c>
      <c r="AZ144" s="65">
        <v>1</v>
      </c>
      <c r="BA144" s="65">
        <v>1</v>
      </c>
      <c r="BB144" s="65"/>
      <c r="BC144" s="65"/>
      <c r="BD144" s="65"/>
      <c r="BE144" s="66"/>
    </row>
    <row r="145" spans="1:57" ht="15" customHeight="1">
      <c r="A145" s="107"/>
      <c r="B145" s="110"/>
      <c r="C145" s="47" t="s">
        <v>23</v>
      </c>
      <c r="D145" s="25">
        <f t="shared" si="81"/>
        <v>6</v>
      </c>
      <c r="E145" s="48">
        <f>D145/SUM(D144:D146)</f>
        <v>0.23076923076923078</v>
      </c>
      <c r="F145" s="25">
        <f t="shared" si="92"/>
        <v>0.20689655172413793</v>
      </c>
      <c r="G145" s="49"/>
      <c r="H145" s="70">
        <v>1</v>
      </c>
      <c r="L145" s="70">
        <v>1</v>
      </c>
      <c r="AA145" s="70">
        <v>1</v>
      </c>
      <c r="AC145" s="70">
        <v>1</v>
      </c>
      <c r="AK145" s="70">
        <v>1</v>
      </c>
      <c r="AX145" s="70">
        <v>1</v>
      </c>
      <c r="BE145" s="71"/>
    </row>
    <row r="146" spans="1:57" ht="15" customHeight="1" thickBot="1">
      <c r="A146" s="108"/>
      <c r="B146" s="111"/>
      <c r="C146" s="50" t="s">
        <v>24</v>
      </c>
      <c r="D146" s="30">
        <f t="shared" si="81"/>
        <v>0</v>
      </c>
      <c r="E146" s="51">
        <f>D146/SUM(D144:D146)</f>
        <v>0</v>
      </c>
      <c r="F146" s="25">
        <f t="shared" si="92"/>
        <v>0</v>
      </c>
      <c r="G146" s="49"/>
      <c r="BE146" s="71"/>
    </row>
    <row r="147" spans="1:57" ht="15" customHeight="1" thickTop="1">
      <c r="A147" s="106">
        <v>26</v>
      </c>
      <c r="B147" s="109" t="s">
        <v>26</v>
      </c>
      <c r="C147" s="44" t="s">
        <v>27</v>
      </c>
      <c r="D147" s="20">
        <f t="shared" si="81"/>
        <v>11</v>
      </c>
      <c r="E147" s="45">
        <f>D147/SUM(D147:D149)</f>
        <v>0.44</v>
      </c>
      <c r="F147" s="20">
        <f t="shared" si="92"/>
        <v>0.3793103448275862</v>
      </c>
      <c r="G147" s="46"/>
      <c r="H147" s="65"/>
      <c r="I147" s="65">
        <v>1</v>
      </c>
      <c r="J147" s="65">
        <v>1</v>
      </c>
      <c r="K147" s="65"/>
      <c r="L147" s="65"/>
      <c r="M147" s="65"/>
      <c r="N147" s="65"/>
      <c r="O147" s="65"/>
      <c r="P147" s="65">
        <v>1</v>
      </c>
      <c r="Q147" s="65">
        <v>1</v>
      </c>
      <c r="R147" s="65"/>
      <c r="S147" s="65"/>
      <c r="T147" s="65">
        <v>1</v>
      </c>
      <c r="U147" s="65"/>
      <c r="V147" s="65"/>
      <c r="W147" s="65"/>
      <c r="X147" s="65">
        <v>1</v>
      </c>
      <c r="Y147" s="65"/>
      <c r="Z147" s="65"/>
      <c r="AA147" s="65"/>
      <c r="AB147" s="65"/>
      <c r="AC147" s="65"/>
      <c r="AD147" s="65"/>
      <c r="AE147" s="65"/>
      <c r="AF147" s="65"/>
      <c r="AG147" s="65"/>
      <c r="AH147" s="65">
        <v>1</v>
      </c>
      <c r="AI147" s="65"/>
      <c r="AJ147" s="65"/>
      <c r="AK147" s="65"/>
      <c r="AL147" s="65"/>
      <c r="AM147" s="65"/>
      <c r="AN147" s="65"/>
      <c r="AO147" s="65">
        <v>1</v>
      </c>
      <c r="AP147" s="65"/>
      <c r="AQ147" s="65"/>
      <c r="AR147" s="65"/>
      <c r="AS147" s="65">
        <v>1</v>
      </c>
      <c r="AT147" s="65"/>
      <c r="AU147" s="65"/>
      <c r="AV147" s="65"/>
      <c r="AW147" s="65"/>
      <c r="AX147" s="65"/>
      <c r="AY147" s="65">
        <v>1</v>
      </c>
      <c r="AZ147" s="65">
        <v>1</v>
      </c>
      <c r="BA147" s="65"/>
      <c r="BB147" s="65"/>
      <c r="BC147" s="65"/>
      <c r="BD147" s="65"/>
      <c r="BE147" s="66"/>
    </row>
    <row r="148" spans="1:57" ht="15" customHeight="1">
      <c r="A148" s="107"/>
      <c r="B148" s="110"/>
      <c r="C148" s="47" t="s">
        <v>28</v>
      </c>
      <c r="D148" s="25">
        <f t="shared" si="81"/>
        <v>9</v>
      </c>
      <c r="E148" s="48">
        <f>D148/SUM(D147:D149)</f>
        <v>0.36</v>
      </c>
      <c r="F148" s="25">
        <f t="shared" si="92"/>
        <v>0.3103448275862069</v>
      </c>
      <c r="G148" s="49"/>
      <c r="H148" s="70">
        <v>1</v>
      </c>
      <c r="L148" s="70">
        <v>1</v>
      </c>
      <c r="S148" s="70">
        <v>1</v>
      </c>
      <c r="AA148" s="70">
        <v>1</v>
      </c>
      <c r="AB148" s="70">
        <v>1</v>
      </c>
      <c r="AC148" s="70">
        <v>1</v>
      </c>
      <c r="AK148" s="70">
        <v>1</v>
      </c>
      <c r="AW148" s="70">
        <v>1</v>
      </c>
      <c r="BA148" s="70">
        <v>1</v>
      </c>
      <c r="BE148" s="71"/>
    </row>
    <row r="149" spans="1:57" ht="15" customHeight="1" thickBot="1">
      <c r="A149" s="108"/>
      <c r="B149" s="111"/>
      <c r="C149" s="50" t="s">
        <v>29</v>
      </c>
      <c r="D149" s="30">
        <f t="shared" si="81"/>
        <v>5</v>
      </c>
      <c r="E149" s="51">
        <f>D149/SUM(D147:D149)</f>
        <v>0.2</v>
      </c>
      <c r="F149" s="25">
        <f t="shared" si="92"/>
        <v>0.1724137931034483</v>
      </c>
      <c r="G149" s="49"/>
      <c r="K149" s="70">
        <v>1</v>
      </c>
      <c r="AF149" s="70">
        <v>1</v>
      </c>
      <c r="AR149" s="70">
        <v>1</v>
      </c>
      <c r="AT149" s="70">
        <v>1</v>
      </c>
      <c r="AV149" s="70">
        <v>1</v>
      </c>
      <c r="BE149" s="71"/>
    </row>
    <row r="150" spans="1:57" ht="15" customHeight="1" thickTop="1">
      <c r="A150" s="106">
        <v>27</v>
      </c>
      <c r="B150" s="109" t="s">
        <v>30</v>
      </c>
      <c r="C150" s="44" t="s">
        <v>22</v>
      </c>
      <c r="D150" s="20">
        <f t="shared" si="81"/>
        <v>9</v>
      </c>
      <c r="E150" s="45">
        <f>D150/SUM(D150:D152)</f>
        <v>0.34615384615384615</v>
      </c>
      <c r="F150" s="20">
        <f t="shared" si="92"/>
        <v>0.3103448275862069</v>
      </c>
      <c r="G150" s="46"/>
      <c r="H150" s="65"/>
      <c r="I150" s="65">
        <v>1</v>
      </c>
      <c r="J150" s="65"/>
      <c r="K150" s="65">
        <v>1</v>
      </c>
      <c r="L150" s="65">
        <v>1</v>
      </c>
      <c r="M150" s="65"/>
      <c r="N150" s="65"/>
      <c r="O150" s="65"/>
      <c r="P150" s="65">
        <v>1</v>
      </c>
      <c r="Q150" s="65"/>
      <c r="R150" s="65"/>
      <c r="S150" s="65"/>
      <c r="T150" s="65">
        <v>1</v>
      </c>
      <c r="U150" s="65">
        <v>1</v>
      </c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>
        <v>1</v>
      </c>
      <c r="AX150" s="65"/>
      <c r="AY150" s="65">
        <v>1</v>
      </c>
      <c r="AZ150" s="65"/>
      <c r="BA150" s="65">
        <v>1</v>
      </c>
      <c r="BB150" s="65"/>
      <c r="BC150" s="65"/>
      <c r="BD150" s="65"/>
      <c r="BE150" s="66"/>
    </row>
    <row r="151" spans="1:57" ht="15" customHeight="1">
      <c r="A151" s="107"/>
      <c r="B151" s="110"/>
      <c r="C151" s="47" t="s">
        <v>23</v>
      </c>
      <c r="D151" s="25">
        <f t="shared" si="81"/>
        <v>17</v>
      </c>
      <c r="E151" s="48">
        <f>D151/SUM(D150:D152)</f>
        <v>0.6538461538461539</v>
      </c>
      <c r="F151" s="25">
        <f t="shared" si="92"/>
        <v>0.5862068965517241</v>
      </c>
      <c r="G151" s="49"/>
      <c r="H151" s="70">
        <v>1</v>
      </c>
      <c r="J151" s="70">
        <v>1</v>
      </c>
      <c r="Q151" s="70">
        <v>1</v>
      </c>
      <c r="S151" s="70">
        <v>1</v>
      </c>
      <c r="X151" s="70">
        <v>1</v>
      </c>
      <c r="AA151" s="70">
        <v>1</v>
      </c>
      <c r="AC151" s="70">
        <v>1</v>
      </c>
      <c r="AF151" s="70">
        <v>1</v>
      </c>
      <c r="AH151" s="70">
        <v>1</v>
      </c>
      <c r="AK151" s="70">
        <v>1</v>
      </c>
      <c r="AO151" s="70">
        <v>1</v>
      </c>
      <c r="AR151" s="70">
        <v>1</v>
      </c>
      <c r="AS151" s="70">
        <v>1</v>
      </c>
      <c r="AT151" s="70">
        <v>1</v>
      </c>
      <c r="AV151" s="70">
        <v>1</v>
      </c>
      <c r="AX151" s="70">
        <v>1</v>
      </c>
      <c r="AZ151" s="70">
        <v>1</v>
      </c>
      <c r="BE151" s="71"/>
    </row>
    <row r="152" spans="1:57" ht="15" customHeight="1" thickBot="1">
      <c r="A152" s="108"/>
      <c r="B152" s="111"/>
      <c r="C152" s="50" t="s">
        <v>24</v>
      </c>
      <c r="D152" s="30">
        <f t="shared" si="81"/>
        <v>0</v>
      </c>
      <c r="E152" s="51">
        <f>D152/SUM(D150:D152)</f>
        <v>0</v>
      </c>
      <c r="F152" s="25">
        <f t="shared" si="92"/>
        <v>0</v>
      </c>
      <c r="G152" s="49"/>
      <c r="BE152" s="71"/>
    </row>
    <row r="153" spans="1:57" ht="15" customHeight="1" thickTop="1">
      <c r="A153" s="106">
        <v>28</v>
      </c>
      <c r="B153" s="109" t="s">
        <v>31</v>
      </c>
      <c r="C153" s="44" t="s">
        <v>22</v>
      </c>
      <c r="D153" s="20">
        <f t="shared" si="81"/>
        <v>22</v>
      </c>
      <c r="E153" s="45">
        <f>D153/SUM(D153:D155)</f>
        <v>0.88</v>
      </c>
      <c r="F153" s="20">
        <f t="shared" si="92"/>
        <v>0.7586206896551724</v>
      </c>
      <c r="G153" s="46"/>
      <c r="H153" s="65">
        <v>1</v>
      </c>
      <c r="I153" s="65">
        <v>1</v>
      </c>
      <c r="J153" s="65">
        <v>1</v>
      </c>
      <c r="K153" s="65">
        <v>1</v>
      </c>
      <c r="L153" s="65">
        <v>1</v>
      </c>
      <c r="M153" s="65"/>
      <c r="N153" s="65"/>
      <c r="O153" s="65"/>
      <c r="P153" s="65">
        <v>1</v>
      </c>
      <c r="Q153" s="65">
        <v>1</v>
      </c>
      <c r="R153" s="65"/>
      <c r="S153" s="65"/>
      <c r="T153" s="65">
        <v>1</v>
      </c>
      <c r="U153" s="65">
        <v>1</v>
      </c>
      <c r="V153" s="65"/>
      <c r="W153" s="65"/>
      <c r="X153" s="65">
        <v>1</v>
      </c>
      <c r="Y153" s="65"/>
      <c r="Z153" s="65"/>
      <c r="AA153" s="65">
        <v>1</v>
      </c>
      <c r="AB153" s="65"/>
      <c r="AC153" s="65">
        <v>1</v>
      </c>
      <c r="AD153" s="65"/>
      <c r="AE153" s="65"/>
      <c r="AF153" s="65">
        <v>1</v>
      </c>
      <c r="AG153" s="65"/>
      <c r="AH153" s="65"/>
      <c r="AI153" s="65"/>
      <c r="AJ153" s="65"/>
      <c r="AK153" s="65">
        <v>1</v>
      </c>
      <c r="AL153" s="65"/>
      <c r="AM153" s="65"/>
      <c r="AN153" s="65"/>
      <c r="AO153" s="65"/>
      <c r="AP153" s="65"/>
      <c r="AQ153" s="65"/>
      <c r="AR153" s="65">
        <v>1</v>
      </c>
      <c r="AS153" s="65"/>
      <c r="AT153" s="65">
        <v>1</v>
      </c>
      <c r="AU153" s="65"/>
      <c r="AV153" s="65">
        <v>1</v>
      </c>
      <c r="AW153" s="65">
        <v>1</v>
      </c>
      <c r="AX153" s="65">
        <v>1</v>
      </c>
      <c r="AY153" s="65">
        <v>1</v>
      </c>
      <c r="AZ153" s="65">
        <v>1</v>
      </c>
      <c r="BA153" s="65">
        <v>1</v>
      </c>
      <c r="BB153" s="65"/>
      <c r="BC153" s="65"/>
      <c r="BD153" s="65"/>
      <c r="BE153" s="66"/>
    </row>
    <row r="154" spans="1:57" ht="15" customHeight="1">
      <c r="A154" s="107"/>
      <c r="B154" s="110"/>
      <c r="C154" s="47" t="s">
        <v>23</v>
      </c>
      <c r="D154" s="25">
        <f t="shared" si="81"/>
        <v>1</v>
      </c>
      <c r="E154" s="48">
        <f>D154/SUM(D153:D155)</f>
        <v>0.04</v>
      </c>
      <c r="F154" s="25">
        <f t="shared" si="92"/>
        <v>0.034482758620689655</v>
      </c>
      <c r="G154" s="49"/>
      <c r="AH154" s="70">
        <v>1</v>
      </c>
      <c r="BE154" s="71"/>
    </row>
    <row r="155" spans="1:57" ht="15" customHeight="1" thickBot="1">
      <c r="A155" s="108"/>
      <c r="B155" s="111"/>
      <c r="C155" s="50" t="s">
        <v>24</v>
      </c>
      <c r="D155" s="30">
        <f t="shared" si="81"/>
        <v>2</v>
      </c>
      <c r="E155" s="51">
        <f>D155/SUM(D153:D155)</f>
        <v>0.08</v>
      </c>
      <c r="F155" s="25">
        <f t="shared" si="92"/>
        <v>0.06896551724137931</v>
      </c>
      <c r="G155" s="49"/>
      <c r="AO155" s="70">
        <v>1</v>
      </c>
      <c r="AS155" s="70">
        <v>1</v>
      </c>
      <c r="BE155" s="71"/>
    </row>
    <row r="156" spans="1:57" ht="15" customHeight="1" thickTop="1">
      <c r="A156" s="106">
        <v>29</v>
      </c>
      <c r="B156" s="109" t="s">
        <v>32</v>
      </c>
      <c r="C156" s="44" t="s">
        <v>22</v>
      </c>
      <c r="D156" s="20">
        <f t="shared" si="81"/>
        <v>13</v>
      </c>
      <c r="E156" s="45">
        <f>D156/SUM(D156:D158)</f>
        <v>0.48148148148148145</v>
      </c>
      <c r="F156" s="20">
        <f t="shared" si="92"/>
        <v>0.4482758620689655</v>
      </c>
      <c r="G156" s="46"/>
      <c r="H156" s="65"/>
      <c r="I156" s="65">
        <v>1</v>
      </c>
      <c r="J156" s="65">
        <v>1</v>
      </c>
      <c r="K156" s="65"/>
      <c r="L156" s="65"/>
      <c r="M156" s="65"/>
      <c r="N156" s="65"/>
      <c r="O156" s="65"/>
      <c r="P156" s="65"/>
      <c r="Q156" s="65">
        <v>1</v>
      </c>
      <c r="R156" s="65"/>
      <c r="S156" s="65">
        <v>1</v>
      </c>
      <c r="T156" s="65">
        <v>1</v>
      </c>
      <c r="U156" s="65"/>
      <c r="V156" s="65"/>
      <c r="W156" s="65"/>
      <c r="X156" s="65">
        <v>1</v>
      </c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>
        <v>1</v>
      </c>
      <c r="AL156" s="65"/>
      <c r="AM156" s="65"/>
      <c r="AN156" s="65"/>
      <c r="AO156" s="65">
        <v>1</v>
      </c>
      <c r="AP156" s="65"/>
      <c r="AQ156" s="65"/>
      <c r="AR156" s="65"/>
      <c r="AS156" s="65"/>
      <c r="AT156" s="65"/>
      <c r="AU156" s="65"/>
      <c r="AV156" s="65">
        <v>1</v>
      </c>
      <c r="AW156" s="65">
        <v>1</v>
      </c>
      <c r="AX156" s="65">
        <v>1</v>
      </c>
      <c r="AY156" s="65"/>
      <c r="AZ156" s="65">
        <v>1</v>
      </c>
      <c r="BA156" s="65">
        <v>1</v>
      </c>
      <c r="BB156" s="65"/>
      <c r="BC156" s="65"/>
      <c r="BD156" s="65"/>
      <c r="BE156" s="66"/>
    </row>
    <row r="157" spans="1:57" ht="15" customHeight="1">
      <c r="A157" s="107"/>
      <c r="B157" s="110"/>
      <c r="C157" s="47" t="s">
        <v>23</v>
      </c>
      <c r="D157" s="25">
        <f t="shared" si="81"/>
        <v>12</v>
      </c>
      <c r="E157" s="48">
        <f>D157/SUM(D156:D158)</f>
        <v>0.4444444444444444</v>
      </c>
      <c r="F157" s="25">
        <f t="shared" si="92"/>
        <v>0.41379310344827586</v>
      </c>
      <c r="G157" s="49"/>
      <c r="H157" s="70">
        <v>1</v>
      </c>
      <c r="K157" s="70">
        <v>1</v>
      </c>
      <c r="L157" s="70">
        <v>1</v>
      </c>
      <c r="P157" s="70">
        <v>1</v>
      </c>
      <c r="U157" s="70">
        <v>1</v>
      </c>
      <c r="AA157" s="70">
        <v>1</v>
      </c>
      <c r="AB157" s="70">
        <v>1</v>
      </c>
      <c r="AC157" s="70">
        <v>1</v>
      </c>
      <c r="AF157" s="70">
        <v>1</v>
      </c>
      <c r="AH157" s="70">
        <v>1</v>
      </c>
      <c r="AS157" s="70">
        <v>1</v>
      </c>
      <c r="AT157" s="70">
        <v>1</v>
      </c>
      <c r="BE157" s="71"/>
    </row>
    <row r="158" spans="1:57" ht="15" customHeight="1" thickBot="1">
      <c r="A158" s="108"/>
      <c r="B158" s="111"/>
      <c r="C158" s="50" t="s">
        <v>24</v>
      </c>
      <c r="D158" s="30">
        <f t="shared" si="81"/>
        <v>2</v>
      </c>
      <c r="E158" s="51">
        <f>D158/SUM(D156:D158)</f>
        <v>0.07407407407407407</v>
      </c>
      <c r="F158" s="25">
        <f t="shared" si="92"/>
        <v>0.06896551724137931</v>
      </c>
      <c r="G158" s="49"/>
      <c r="AR158" s="70">
        <v>1</v>
      </c>
      <c r="AY158" s="70">
        <v>1</v>
      </c>
      <c r="BE158" s="71"/>
    </row>
    <row r="159" spans="1:57" ht="30" customHeight="1" thickBot="1" thickTop="1">
      <c r="A159" s="52">
        <v>30</v>
      </c>
      <c r="B159" s="114" t="s">
        <v>95</v>
      </c>
      <c r="C159" s="114"/>
      <c r="D159" s="53"/>
      <c r="E159" s="37"/>
      <c r="F159" s="20">
        <f>IF($D$3&gt;0,(SUM(H159:BE159)/$D$3),"")</f>
        <v>12.71206896551724</v>
      </c>
      <c r="G159" s="46"/>
      <c r="H159" s="65">
        <v>6</v>
      </c>
      <c r="I159" s="65">
        <v>25</v>
      </c>
      <c r="J159" s="65">
        <v>50</v>
      </c>
      <c r="K159" s="65">
        <v>10</v>
      </c>
      <c r="L159" s="65">
        <v>35</v>
      </c>
      <c r="M159" s="65"/>
      <c r="N159" s="65"/>
      <c r="O159" s="65"/>
      <c r="P159" s="65">
        <v>1</v>
      </c>
      <c r="Q159" s="65">
        <v>13</v>
      </c>
      <c r="R159" s="65"/>
      <c r="S159" s="65"/>
      <c r="T159" s="65">
        <v>7</v>
      </c>
      <c r="U159" s="65">
        <v>10</v>
      </c>
      <c r="V159" s="65"/>
      <c r="W159" s="65"/>
      <c r="X159" s="65">
        <v>5</v>
      </c>
      <c r="Y159" s="65"/>
      <c r="Z159" s="65"/>
      <c r="AA159" s="65">
        <v>10</v>
      </c>
      <c r="AB159" s="65">
        <v>50</v>
      </c>
      <c r="AC159" s="65">
        <v>33</v>
      </c>
      <c r="AD159" s="65"/>
      <c r="AE159" s="65"/>
      <c r="AF159" s="65">
        <v>5</v>
      </c>
      <c r="AG159" s="65"/>
      <c r="AH159" s="65">
        <v>6.25</v>
      </c>
      <c r="AI159" s="65"/>
      <c r="AJ159" s="65"/>
      <c r="AK159" s="65"/>
      <c r="AL159" s="65"/>
      <c r="AM159" s="65"/>
      <c r="AN159" s="65"/>
      <c r="AO159" s="65">
        <v>6</v>
      </c>
      <c r="AP159" s="65"/>
      <c r="AQ159" s="65"/>
      <c r="AR159" s="65">
        <v>50</v>
      </c>
      <c r="AS159" s="65">
        <v>13.4</v>
      </c>
      <c r="AT159" s="65">
        <v>5</v>
      </c>
      <c r="AU159" s="65"/>
      <c r="AV159" s="65">
        <v>10</v>
      </c>
      <c r="AW159" s="65">
        <v>8</v>
      </c>
      <c r="AX159" s="65"/>
      <c r="AY159" s="65">
        <v>10</v>
      </c>
      <c r="AZ159" s="65">
        <v>0</v>
      </c>
      <c r="BA159" s="65"/>
      <c r="BB159" s="65"/>
      <c r="BC159" s="65"/>
      <c r="BD159" s="65"/>
      <c r="BE159" s="66"/>
    </row>
    <row r="160" spans="1:57" ht="30" customHeight="1" thickBot="1" thickTop="1">
      <c r="A160" s="52">
        <v>31</v>
      </c>
      <c r="B160" s="114" t="s">
        <v>34</v>
      </c>
      <c r="C160" s="114"/>
      <c r="D160" s="9">
        <f>SUM(H160:BE160)</f>
        <v>1675</v>
      </c>
      <c r="E160" s="46"/>
      <c r="F160" s="20">
        <f>IF($D$3&gt;0,(D160/$D$3),"")</f>
        <v>57.758620689655174</v>
      </c>
      <c r="G160" s="46"/>
      <c r="H160" s="65">
        <v>70</v>
      </c>
      <c r="I160" s="65"/>
      <c r="J160" s="65">
        <v>15</v>
      </c>
      <c r="K160" s="65">
        <v>9</v>
      </c>
      <c r="L160" s="65">
        <v>30</v>
      </c>
      <c r="M160" s="65"/>
      <c r="N160" s="65"/>
      <c r="O160" s="65"/>
      <c r="P160" s="65">
        <v>125</v>
      </c>
      <c r="Q160" s="65">
        <v>25</v>
      </c>
      <c r="R160" s="65"/>
      <c r="S160" s="65">
        <v>10</v>
      </c>
      <c r="T160" s="65">
        <v>130</v>
      </c>
      <c r="U160" s="65">
        <v>500</v>
      </c>
      <c r="V160" s="65"/>
      <c r="W160" s="65"/>
      <c r="X160" s="65">
        <v>65</v>
      </c>
      <c r="Y160" s="65"/>
      <c r="Z160" s="65"/>
      <c r="AA160" s="65">
        <v>2</v>
      </c>
      <c r="AB160" s="65">
        <v>20</v>
      </c>
      <c r="AC160" s="65">
        <v>5</v>
      </c>
      <c r="AD160" s="65"/>
      <c r="AE160" s="65"/>
      <c r="AF160" s="65">
        <v>25</v>
      </c>
      <c r="AG160" s="65"/>
      <c r="AH160" s="65">
        <v>5</v>
      </c>
      <c r="AI160" s="65"/>
      <c r="AJ160" s="65"/>
      <c r="AK160" s="65">
        <v>20</v>
      </c>
      <c r="AL160" s="65"/>
      <c r="AM160" s="65"/>
      <c r="AN160" s="65"/>
      <c r="AO160" s="65">
        <v>90</v>
      </c>
      <c r="AP160" s="65"/>
      <c r="AQ160" s="65"/>
      <c r="AR160" s="65">
        <v>13</v>
      </c>
      <c r="AS160" s="65">
        <v>21</v>
      </c>
      <c r="AT160" s="65">
        <v>9</v>
      </c>
      <c r="AU160" s="65"/>
      <c r="AV160" s="65">
        <v>100</v>
      </c>
      <c r="AW160" s="65">
        <v>100</v>
      </c>
      <c r="AX160" s="65">
        <v>1</v>
      </c>
      <c r="AY160" s="65">
        <v>10</v>
      </c>
      <c r="AZ160" s="65">
        <v>40</v>
      </c>
      <c r="BA160" s="65">
        <v>235</v>
      </c>
      <c r="BB160" s="65"/>
      <c r="BC160" s="65"/>
      <c r="BD160" s="65"/>
      <c r="BE160" s="66"/>
    </row>
    <row r="161" spans="1:57" ht="30" customHeight="1" thickBot="1" thickTop="1">
      <c r="A161" s="52">
        <v>32</v>
      </c>
      <c r="B161" s="114" t="s">
        <v>35</v>
      </c>
      <c r="C161" s="114"/>
      <c r="D161" s="9">
        <f>SUM(H161:BE161)</f>
        <v>592</v>
      </c>
      <c r="E161" s="46"/>
      <c r="F161" s="20">
        <f>IF($D$3&gt;0,(D161/$D$3),"")</f>
        <v>20.413793103448278</v>
      </c>
      <c r="G161" s="46"/>
      <c r="H161" s="65">
        <v>5</v>
      </c>
      <c r="I161" s="65">
        <v>1</v>
      </c>
      <c r="J161" s="65">
        <v>3</v>
      </c>
      <c r="K161" s="65">
        <v>4</v>
      </c>
      <c r="L161" s="65">
        <v>8</v>
      </c>
      <c r="M161" s="65"/>
      <c r="N161" s="65"/>
      <c r="O161" s="65"/>
      <c r="P161" s="65">
        <v>22</v>
      </c>
      <c r="Q161" s="65">
        <v>15</v>
      </c>
      <c r="R161" s="65"/>
      <c r="S161" s="65"/>
      <c r="T161" s="65">
        <v>115</v>
      </c>
      <c r="U161" s="65">
        <v>1</v>
      </c>
      <c r="V161" s="65"/>
      <c r="W161" s="65"/>
      <c r="X161" s="65">
        <v>36</v>
      </c>
      <c r="Y161" s="65"/>
      <c r="Z161" s="65"/>
      <c r="AA161" s="65">
        <v>2</v>
      </c>
      <c r="AB161" s="65">
        <v>5</v>
      </c>
      <c r="AC161" s="65">
        <v>150</v>
      </c>
      <c r="AD161" s="65"/>
      <c r="AE161" s="65"/>
      <c r="AF161" s="65">
        <v>3</v>
      </c>
      <c r="AG161" s="65"/>
      <c r="AH161" s="65">
        <v>3</v>
      </c>
      <c r="AI161" s="65"/>
      <c r="AJ161" s="65"/>
      <c r="AK161" s="65">
        <v>3</v>
      </c>
      <c r="AL161" s="65"/>
      <c r="AM161" s="65"/>
      <c r="AN161" s="65"/>
      <c r="AO161" s="65">
        <v>30</v>
      </c>
      <c r="AP161" s="65"/>
      <c r="AQ161" s="65"/>
      <c r="AR161" s="65">
        <v>9</v>
      </c>
      <c r="AS161" s="65">
        <v>12</v>
      </c>
      <c r="AT161" s="65">
        <v>2</v>
      </c>
      <c r="AU161" s="65"/>
      <c r="AV161" s="65">
        <v>35</v>
      </c>
      <c r="AW161" s="65">
        <v>51</v>
      </c>
      <c r="AX161" s="65">
        <v>1</v>
      </c>
      <c r="AY161" s="65">
        <v>3</v>
      </c>
      <c r="AZ161" s="65">
        <v>1</v>
      </c>
      <c r="BA161" s="65">
        <v>72</v>
      </c>
      <c r="BB161" s="65"/>
      <c r="BC161" s="65"/>
      <c r="BD161" s="65"/>
      <c r="BE161" s="66"/>
    </row>
    <row r="162" spans="1:57" ht="30" customHeight="1" thickBot="1" thickTop="1">
      <c r="A162" s="52">
        <v>33</v>
      </c>
      <c r="B162" s="112" t="s">
        <v>36</v>
      </c>
      <c r="C162" s="113"/>
      <c r="D162" s="9">
        <f>SUM(H162:BE162)</f>
        <v>2311</v>
      </c>
      <c r="E162" s="46"/>
      <c r="F162" s="20">
        <f>IF($D$3&gt;0,(D162/$D$3),"")</f>
        <v>79.6896551724138</v>
      </c>
      <c r="G162" s="46"/>
      <c r="H162" s="65">
        <v>5</v>
      </c>
      <c r="I162" s="65">
        <v>35</v>
      </c>
      <c r="J162" s="65">
        <v>1</v>
      </c>
      <c r="K162" s="65">
        <v>0</v>
      </c>
      <c r="L162" s="65">
        <v>0</v>
      </c>
      <c r="M162" s="65"/>
      <c r="N162" s="65"/>
      <c r="O162" s="65"/>
      <c r="P162" s="65">
        <v>16</v>
      </c>
      <c r="Q162" s="65">
        <v>15</v>
      </c>
      <c r="R162" s="65"/>
      <c r="S162" s="65"/>
      <c r="T162" s="65">
        <v>106</v>
      </c>
      <c r="U162" s="65"/>
      <c r="V162" s="65"/>
      <c r="W162" s="65"/>
      <c r="X162" s="65">
        <v>36</v>
      </c>
      <c r="Y162" s="65"/>
      <c r="Z162" s="65"/>
      <c r="AA162" s="65">
        <v>1</v>
      </c>
      <c r="AB162" s="65"/>
      <c r="AC162" s="65"/>
      <c r="AD162" s="65"/>
      <c r="AE162" s="65"/>
      <c r="AF162" s="65">
        <v>2</v>
      </c>
      <c r="AG162" s="65"/>
      <c r="AH162" s="65">
        <v>3</v>
      </c>
      <c r="AI162" s="65"/>
      <c r="AJ162" s="65"/>
      <c r="AK162" s="65"/>
      <c r="AL162" s="65"/>
      <c r="AM162" s="65"/>
      <c r="AN162" s="65"/>
      <c r="AO162" s="65">
        <v>20</v>
      </c>
      <c r="AP162" s="65"/>
      <c r="AQ162" s="65"/>
      <c r="AR162" s="65">
        <v>9</v>
      </c>
      <c r="AS162" s="65">
        <v>9</v>
      </c>
      <c r="AT162" s="65">
        <v>2</v>
      </c>
      <c r="AU162" s="65"/>
      <c r="AV162" s="65">
        <v>8</v>
      </c>
      <c r="AW162" s="65">
        <v>42</v>
      </c>
      <c r="AX162" s="65"/>
      <c r="AY162" s="65">
        <v>1</v>
      </c>
      <c r="AZ162" s="65">
        <v>2000</v>
      </c>
      <c r="BA162" s="65"/>
      <c r="BB162" s="65"/>
      <c r="BC162" s="65"/>
      <c r="BD162" s="65"/>
      <c r="BE162" s="66"/>
    </row>
    <row r="163" spans="1:57" ht="30" customHeight="1" thickBot="1" thickTop="1">
      <c r="A163" s="52">
        <v>34</v>
      </c>
      <c r="B163" s="114" t="s">
        <v>37</v>
      </c>
      <c r="C163" s="114"/>
      <c r="D163" s="9">
        <f>SUM(H163:BE163)</f>
        <v>1787</v>
      </c>
      <c r="E163" s="46"/>
      <c r="F163" s="20">
        <f>IF($D$3&gt;0,(D163/$D$3),"")</f>
        <v>61.62068965517241</v>
      </c>
      <c r="G163" s="46"/>
      <c r="H163" s="65">
        <v>22</v>
      </c>
      <c r="I163" s="65">
        <v>17</v>
      </c>
      <c r="J163" s="65">
        <v>300</v>
      </c>
      <c r="K163" s="65">
        <v>12</v>
      </c>
      <c r="L163" s="65">
        <v>75</v>
      </c>
      <c r="M163" s="65"/>
      <c r="N163" s="65"/>
      <c r="O163" s="65"/>
      <c r="P163" s="65">
        <v>6</v>
      </c>
      <c r="Q163" s="65">
        <v>1</v>
      </c>
      <c r="R163" s="65"/>
      <c r="S163" s="65"/>
      <c r="T163" s="65">
        <v>15</v>
      </c>
      <c r="U163" s="65">
        <v>120</v>
      </c>
      <c r="V163" s="65"/>
      <c r="W163" s="65"/>
      <c r="X163" s="65"/>
      <c r="Y163" s="65"/>
      <c r="Z163" s="65"/>
      <c r="AA163" s="65">
        <v>2</v>
      </c>
      <c r="AB163" s="65">
        <v>6</v>
      </c>
      <c r="AC163" s="65"/>
      <c r="AD163" s="65"/>
      <c r="AE163" s="65"/>
      <c r="AF163" s="65"/>
      <c r="AG163" s="65"/>
      <c r="AH163" s="65">
        <v>4</v>
      </c>
      <c r="AI163" s="65"/>
      <c r="AJ163" s="65"/>
      <c r="AK163" s="65">
        <v>39</v>
      </c>
      <c r="AL163" s="65"/>
      <c r="AM163" s="65"/>
      <c r="AN163" s="65"/>
      <c r="AO163" s="65">
        <v>12</v>
      </c>
      <c r="AP163" s="65"/>
      <c r="AQ163" s="65"/>
      <c r="AR163" s="65">
        <v>3</v>
      </c>
      <c r="AS163" s="65">
        <v>3</v>
      </c>
      <c r="AT163" s="65">
        <v>8</v>
      </c>
      <c r="AU163" s="65"/>
      <c r="AV163" s="65">
        <v>15</v>
      </c>
      <c r="AW163" s="65">
        <v>34</v>
      </c>
      <c r="AX163" s="65">
        <v>4</v>
      </c>
      <c r="AY163" s="65">
        <v>5</v>
      </c>
      <c r="AZ163" s="65">
        <v>84</v>
      </c>
      <c r="BA163" s="65">
        <v>1000</v>
      </c>
      <c r="BB163" s="65"/>
      <c r="BC163" s="65"/>
      <c r="BD163" s="65"/>
      <c r="BE163" s="66"/>
    </row>
    <row r="164" spans="1:57" ht="15" customHeight="1" thickBot="1" thickTop="1">
      <c r="A164" s="106">
        <v>35</v>
      </c>
      <c r="B164" s="109" t="s">
        <v>38</v>
      </c>
      <c r="C164" s="44" t="s">
        <v>39</v>
      </c>
      <c r="D164" s="53"/>
      <c r="E164" s="37"/>
      <c r="F164" s="53"/>
      <c r="G164" s="45">
        <f>IF($D$3&gt;0,SUM(H164:BE164)/($D$3*100),"")</f>
        <v>0.1431041379310345</v>
      </c>
      <c r="H164" s="65">
        <v>2</v>
      </c>
      <c r="I164" s="65">
        <v>10</v>
      </c>
      <c r="J164" s="65">
        <v>4</v>
      </c>
      <c r="K164" s="65">
        <v>20</v>
      </c>
      <c r="L164" s="65">
        <v>2</v>
      </c>
      <c r="M164" s="65"/>
      <c r="N164" s="65"/>
      <c r="O164" s="65"/>
      <c r="P164" s="65">
        <v>40</v>
      </c>
      <c r="Q164" s="65">
        <v>15</v>
      </c>
      <c r="R164" s="65"/>
      <c r="S164" s="65"/>
      <c r="T164" s="65">
        <v>15</v>
      </c>
      <c r="U164" s="65">
        <v>5</v>
      </c>
      <c r="V164" s="65"/>
      <c r="W164" s="65"/>
      <c r="X164" s="65">
        <v>50</v>
      </c>
      <c r="Y164" s="65"/>
      <c r="Z164" s="65"/>
      <c r="AA164" s="65"/>
      <c r="AB164" s="65">
        <v>10</v>
      </c>
      <c r="AC164" s="65">
        <v>45</v>
      </c>
      <c r="AD164" s="65"/>
      <c r="AE164" s="65"/>
      <c r="AF164" s="65">
        <v>33</v>
      </c>
      <c r="AG164" s="65"/>
      <c r="AH164" s="65">
        <v>10</v>
      </c>
      <c r="AI164" s="65"/>
      <c r="AJ164" s="65"/>
      <c r="AK164" s="65">
        <v>1</v>
      </c>
      <c r="AL164" s="65"/>
      <c r="AM164" s="65"/>
      <c r="AN164" s="65"/>
      <c r="AO164" s="65">
        <v>40</v>
      </c>
      <c r="AP164" s="65"/>
      <c r="AQ164" s="65"/>
      <c r="AR164" s="65">
        <v>15</v>
      </c>
      <c r="AS164" s="65">
        <v>5</v>
      </c>
      <c r="AT164" s="65">
        <v>20</v>
      </c>
      <c r="AU164" s="65"/>
      <c r="AV164" s="65">
        <v>15</v>
      </c>
      <c r="AW164" s="65">
        <v>8</v>
      </c>
      <c r="AX164" s="65"/>
      <c r="AY164" s="65">
        <v>40</v>
      </c>
      <c r="AZ164" s="65">
        <v>10</v>
      </c>
      <c r="BA164" s="65">
        <v>0.002</v>
      </c>
      <c r="BB164" s="65"/>
      <c r="BC164" s="65"/>
      <c r="BD164" s="65"/>
      <c r="BE164" s="66"/>
    </row>
    <row r="165" spans="1:57" ht="15" customHeight="1" thickBot="1" thickTop="1">
      <c r="A165" s="107"/>
      <c r="B165" s="110"/>
      <c r="C165" s="47" t="s">
        <v>51</v>
      </c>
      <c r="D165" s="54"/>
      <c r="E165" s="39"/>
      <c r="F165" s="55"/>
      <c r="G165" s="45">
        <f>IF($D$3&gt;0,SUM(H165:BE165)/($D$3*100),"")</f>
        <v>0.37689655172413794</v>
      </c>
      <c r="H165" s="70">
        <v>16</v>
      </c>
      <c r="I165" s="70">
        <v>40</v>
      </c>
      <c r="J165" s="70">
        <v>5</v>
      </c>
      <c r="K165" s="70">
        <v>30</v>
      </c>
      <c r="L165" s="70">
        <v>15</v>
      </c>
      <c r="P165" s="70">
        <v>20</v>
      </c>
      <c r="Q165" s="70">
        <v>80</v>
      </c>
      <c r="T165" s="70">
        <v>75</v>
      </c>
      <c r="U165" s="70">
        <v>65</v>
      </c>
      <c r="X165" s="70">
        <v>20</v>
      </c>
      <c r="AA165" s="70">
        <v>70</v>
      </c>
      <c r="AB165" s="70">
        <v>40</v>
      </c>
      <c r="AC165" s="70">
        <v>45</v>
      </c>
      <c r="AF165" s="70">
        <v>33</v>
      </c>
      <c r="AH165" s="70">
        <v>60</v>
      </c>
      <c r="AK165" s="70">
        <v>1</v>
      </c>
      <c r="AO165" s="70">
        <v>30</v>
      </c>
      <c r="AR165" s="70">
        <v>35</v>
      </c>
      <c r="AS165" s="70">
        <v>65</v>
      </c>
      <c r="AT165" s="70">
        <v>68</v>
      </c>
      <c r="AV165" s="70">
        <v>25</v>
      </c>
      <c r="AW165" s="70">
        <v>85</v>
      </c>
      <c r="AX165" s="70">
        <v>25</v>
      </c>
      <c r="AY165" s="70">
        <v>10</v>
      </c>
      <c r="AZ165" s="70">
        <v>55</v>
      </c>
      <c r="BA165" s="70">
        <v>80</v>
      </c>
      <c r="BE165" s="71"/>
    </row>
    <row r="166" spans="1:57" ht="15" customHeight="1" thickBot="1" thickTop="1">
      <c r="A166" s="108"/>
      <c r="B166" s="111"/>
      <c r="C166" s="50" t="s">
        <v>40</v>
      </c>
      <c r="D166" s="54"/>
      <c r="E166" s="39"/>
      <c r="F166" s="55"/>
      <c r="G166" s="45">
        <f>IF($D$3&gt;0,SUM(H166:BE166)/($D$3*100),"")</f>
        <v>0.37448275862068964</v>
      </c>
      <c r="H166" s="70">
        <v>82</v>
      </c>
      <c r="I166" s="70">
        <v>50</v>
      </c>
      <c r="J166" s="70">
        <v>91</v>
      </c>
      <c r="K166" s="70">
        <v>50</v>
      </c>
      <c r="L166" s="70">
        <v>83</v>
      </c>
      <c r="P166" s="70">
        <v>40</v>
      </c>
      <c r="Q166" s="70">
        <v>5</v>
      </c>
      <c r="T166" s="70">
        <v>10</v>
      </c>
      <c r="U166" s="70">
        <v>30</v>
      </c>
      <c r="X166" s="70">
        <v>30</v>
      </c>
      <c r="AA166" s="70">
        <v>30</v>
      </c>
      <c r="AB166" s="70">
        <v>50</v>
      </c>
      <c r="AC166" s="70">
        <v>10</v>
      </c>
      <c r="AF166" s="70">
        <v>33</v>
      </c>
      <c r="AH166" s="70">
        <v>30</v>
      </c>
      <c r="AK166" s="70">
        <v>98</v>
      </c>
      <c r="AO166" s="70">
        <v>30</v>
      </c>
      <c r="AR166" s="70">
        <v>50</v>
      </c>
      <c r="AS166" s="70">
        <v>30</v>
      </c>
      <c r="AT166" s="70">
        <v>32</v>
      </c>
      <c r="AV166" s="70">
        <v>60</v>
      </c>
      <c r="AW166" s="70">
        <v>7</v>
      </c>
      <c r="AX166" s="70">
        <v>50</v>
      </c>
      <c r="AY166" s="70">
        <v>50</v>
      </c>
      <c r="AZ166" s="70">
        <v>35</v>
      </c>
      <c r="BA166" s="70">
        <v>20</v>
      </c>
      <c r="BE166" s="71"/>
    </row>
    <row r="167" spans="1:57" ht="15" customHeight="1" thickTop="1">
      <c r="A167" s="106">
        <v>36</v>
      </c>
      <c r="B167" s="109" t="s">
        <v>41</v>
      </c>
      <c r="C167" s="44" t="s">
        <v>42</v>
      </c>
      <c r="D167" s="20">
        <f aca="true" t="shared" si="93" ref="D167:D172">SUM(H167:BE167)</f>
        <v>25</v>
      </c>
      <c r="E167" s="45">
        <f>D167/SUM(D167:D169)</f>
        <v>0.8928571428571429</v>
      </c>
      <c r="F167" s="56"/>
      <c r="G167" s="46"/>
      <c r="H167" s="65">
        <v>1</v>
      </c>
      <c r="I167" s="65"/>
      <c r="J167" s="65">
        <v>1</v>
      </c>
      <c r="K167" s="65">
        <v>1</v>
      </c>
      <c r="L167" s="65">
        <v>1</v>
      </c>
      <c r="M167" s="65"/>
      <c r="N167" s="65"/>
      <c r="O167" s="65"/>
      <c r="P167" s="65">
        <v>1</v>
      </c>
      <c r="Q167" s="65">
        <v>1</v>
      </c>
      <c r="R167" s="65"/>
      <c r="S167" s="65">
        <v>1</v>
      </c>
      <c r="T167" s="65">
        <v>1</v>
      </c>
      <c r="U167" s="65">
        <v>1</v>
      </c>
      <c r="V167" s="65"/>
      <c r="W167" s="65"/>
      <c r="X167" s="65">
        <v>1</v>
      </c>
      <c r="Y167" s="65"/>
      <c r="Z167" s="65"/>
      <c r="AA167" s="65">
        <v>1</v>
      </c>
      <c r="AB167" s="65">
        <v>1</v>
      </c>
      <c r="AC167" s="65"/>
      <c r="AD167" s="65"/>
      <c r="AE167" s="65"/>
      <c r="AF167" s="65">
        <v>1</v>
      </c>
      <c r="AG167" s="65"/>
      <c r="AH167" s="65">
        <v>1</v>
      </c>
      <c r="AI167" s="65"/>
      <c r="AJ167" s="65"/>
      <c r="AK167" s="65">
        <v>1</v>
      </c>
      <c r="AL167" s="65"/>
      <c r="AM167" s="65"/>
      <c r="AN167" s="65"/>
      <c r="AO167" s="65">
        <v>1</v>
      </c>
      <c r="AP167" s="65"/>
      <c r="AQ167" s="65"/>
      <c r="AR167" s="65">
        <v>1</v>
      </c>
      <c r="AS167" s="65">
        <v>1</v>
      </c>
      <c r="AT167" s="65">
        <v>1</v>
      </c>
      <c r="AU167" s="65"/>
      <c r="AV167" s="65">
        <v>1</v>
      </c>
      <c r="AW167" s="65">
        <v>1</v>
      </c>
      <c r="AX167" s="65">
        <v>1</v>
      </c>
      <c r="AY167" s="65">
        <v>1</v>
      </c>
      <c r="AZ167" s="65">
        <v>1</v>
      </c>
      <c r="BA167" s="65">
        <v>1</v>
      </c>
      <c r="BB167" s="65"/>
      <c r="BC167" s="65"/>
      <c r="BD167" s="65"/>
      <c r="BE167" s="66"/>
    </row>
    <row r="168" spans="1:57" ht="15" customHeight="1">
      <c r="A168" s="107"/>
      <c r="B168" s="110"/>
      <c r="C168" s="47" t="s">
        <v>43</v>
      </c>
      <c r="D168" s="25">
        <f t="shared" si="93"/>
        <v>1</v>
      </c>
      <c r="E168" s="48">
        <f>D168/SUM(D167:D169)</f>
        <v>0.03571428571428571</v>
      </c>
      <c r="F168" s="55"/>
      <c r="G168" s="49"/>
      <c r="I168" s="70">
        <v>1</v>
      </c>
      <c r="BE168" s="71"/>
    </row>
    <row r="169" spans="1:57" ht="15" customHeight="1" thickBot="1">
      <c r="A169" s="108"/>
      <c r="B169" s="111"/>
      <c r="C169" s="50" t="s">
        <v>44</v>
      </c>
      <c r="D169" s="30">
        <f t="shared" si="93"/>
        <v>2</v>
      </c>
      <c r="E169" s="51">
        <f>D169/SUM(D167:D169)</f>
        <v>0.07142857142857142</v>
      </c>
      <c r="F169" s="55"/>
      <c r="G169" s="49"/>
      <c r="H169" s="70">
        <v>1</v>
      </c>
      <c r="AC169" s="70">
        <v>1</v>
      </c>
      <c r="BE169" s="71"/>
    </row>
    <row r="170" spans="1:57" ht="15" customHeight="1" thickTop="1">
      <c r="A170" s="106">
        <v>37</v>
      </c>
      <c r="B170" s="109" t="s">
        <v>45</v>
      </c>
      <c r="C170" s="44" t="s">
        <v>42</v>
      </c>
      <c r="D170" s="20">
        <f t="shared" si="93"/>
        <v>24</v>
      </c>
      <c r="E170" s="45">
        <f>D170/SUM(D170:D172)</f>
        <v>0.9230769230769231</v>
      </c>
      <c r="F170" s="56"/>
      <c r="G170" s="46"/>
      <c r="H170" s="65">
        <v>1</v>
      </c>
      <c r="I170" s="65">
        <v>1</v>
      </c>
      <c r="J170" s="65">
        <v>1</v>
      </c>
      <c r="K170" s="65">
        <v>1</v>
      </c>
      <c r="L170" s="65">
        <v>1</v>
      </c>
      <c r="M170" s="65"/>
      <c r="N170" s="65"/>
      <c r="O170" s="65"/>
      <c r="P170" s="65">
        <v>1</v>
      </c>
      <c r="Q170" s="65">
        <v>1</v>
      </c>
      <c r="R170" s="65"/>
      <c r="S170" s="65"/>
      <c r="T170" s="65">
        <v>1</v>
      </c>
      <c r="U170" s="65">
        <v>1</v>
      </c>
      <c r="V170" s="65"/>
      <c r="W170" s="65"/>
      <c r="X170" s="65">
        <v>1</v>
      </c>
      <c r="Y170" s="65"/>
      <c r="Z170" s="65"/>
      <c r="AA170" s="65">
        <v>1</v>
      </c>
      <c r="AB170" s="65">
        <v>1</v>
      </c>
      <c r="AC170" s="65"/>
      <c r="AD170" s="65"/>
      <c r="AE170" s="65"/>
      <c r="AF170" s="65">
        <v>1</v>
      </c>
      <c r="AG170" s="65"/>
      <c r="AH170" s="65">
        <v>1</v>
      </c>
      <c r="AI170" s="65"/>
      <c r="AJ170" s="65"/>
      <c r="AK170" s="65">
        <v>1</v>
      </c>
      <c r="AL170" s="65"/>
      <c r="AM170" s="65"/>
      <c r="AN170" s="65"/>
      <c r="AO170" s="65">
        <v>1</v>
      </c>
      <c r="AP170" s="65"/>
      <c r="AQ170" s="65"/>
      <c r="AR170" s="65">
        <v>1</v>
      </c>
      <c r="AS170" s="65">
        <v>1</v>
      </c>
      <c r="AT170" s="65">
        <v>1</v>
      </c>
      <c r="AU170" s="65"/>
      <c r="AV170" s="65">
        <v>1</v>
      </c>
      <c r="AW170" s="65">
        <v>1</v>
      </c>
      <c r="AX170" s="65"/>
      <c r="AY170" s="65">
        <v>1</v>
      </c>
      <c r="AZ170" s="65">
        <v>1</v>
      </c>
      <c r="BA170" s="65">
        <v>1</v>
      </c>
      <c r="BB170" s="65"/>
      <c r="BC170" s="65"/>
      <c r="BD170" s="65"/>
      <c r="BE170" s="66"/>
    </row>
    <row r="171" spans="1:57" ht="15" customHeight="1">
      <c r="A171" s="107"/>
      <c r="B171" s="110"/>
      <c r="C171" s="47" t="s">
        <v>43</v>
      </c>
      <c r="D171" s="25">
        <f t="shared" si="93"/>
        <v>1</v>
      </c>
      <c r="E171" s="48">
        <f>D171/SUM(D170:D172)</f>
        <v>0.038461538461538464</v>
      </c>
      <c r="F171" s="55"/>
      <c r="G171" s="49"/>
      <c r="AV171" s="70">
        <v>0</v>
      </c>
      <c r="AX171" s="70">
        <v>1</v>
      </c>
      <c r="BE171" s="71"/>
    </row>
    <row r="172" spans="1:57" ht="15" customHeight="1" thickBot="1">
      <c r="A172" s="108"/>
      <c r="B172" s="111"/>
      <c r="C172" s="50" t="s">
        <v>44</v>
      </c>
      <c r="D172" s="30">
        <f t="shared" si="93"/>
        <v>1</v>
      </c>
      <c r="E172" s="51">
        <f>D172/SUM(D170:D172)</f>
        <v>0.038461538461538464</v>
      </c>
      <c r="F172" s="57"/>
      <c r="G172" s="58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>
        <v>1</v>
      </c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5"/>
    </row>
    <row r="173" ht="15" customHeight="1" thickTop="1"/>
  </sheetData>
  <mergeCells count="149">
    <mergeCell ref="CA1:CA2"/>
    <mergeCell ref="CB1:CB2"/>
    <mergeCell ref="CC1:CC2"/>
    <mergeCell ref="BW1:BW2"/>
    <mergeCell ref="BX1:BX2"/>
    <mergeCell ref="BY1:BY2"/>
    <mergeCell ref="BZ1:BZ2"/>
    <mergeCell ref="BV1:BV2"/>
    <mergeCell ref="BO1:BO2"/>
    <mergeCell ref="BP1:BP2"/>
    <mergeCell ref="BQ1:BQ2"/>
    <mergeCell ref="BR1:BR2"/>
    <mergeCell ref="BS1:BS2"/>
    <mergeCell ref="BT1:BT2"/>
    <mergeCell ref="BL1:BL2"/>
    <mergeCell ref="BM1:BM2"/>
    <mergeCell ref="BN1:BN2"/>
    <mergeCell ref="BU1:BU2"/>
    <mergeCell ref="BH1:BH2"/>
    <mergeCell ref="BI1:BI2"/>
    <mergeCell ref="BJ1:BJ2"/>
    <mergeCell ref="BK1:BK2"/>
    <mergeCell ref="BD1:BD2"/>
    <mergeCell ref="BE1:BE2"/>
    <mergeCell ref="BF1:BF2"/>
    <mergeCell ref="BG1:BG2"/>
    <mergeCell ref="AZ1:AZ2"/>
    <mergeCell ref="BA1:BA2"/>
    <mergeCell ref="BB1:BB2"/>
    <mergeCell ref="BC1:BC2"/>
    <mergeCell ref="AV1:AV2"/>
    <mergeCell ref="AW1:AW2"/>
    <mergeCell ref="AX1:AX2"/>
    <mergeCell ref="AY1:AY2"/>
    <mergeCell ref="AR1:AR2"/>
    <mergeCell ref="AS1:AS2"/>
    <mergeCell ref="AT1:AT2"/>
    <mergeCell ref="AU1:AU2"/>
    <mergeCell ref="AH1:AH2"/>
    <mergeCell ref="AK1:AK2"/>
    <mergeCell ref="AL1:AL2"/>
    <mergeCell ref="AM1:AM2"/>
    <mergeCell ref="AD1:AD2"/>
    <mergeCell ref="AE1:AE2"/>
    <mergeCell ref="AF1:AF2"/>
    <mergeCell ref="AG1:AG2"/>
    <mergeCell ref="Y1:Y2"/>
    <mergeCell ref="AA1:AA2"/>
    <mergeCell ref="AB1:AB2"/>
    <mergeCell ref="AC1:AC2"/>
    <mergeCell ref="Z1:Z2"/>
    <mergeCell ref="U1:U2"/>
    <mergeCell ref="V1:V2"/>
    <mergeCell ref="W1:W2"/>
    <mergeCell ref="X1:X2"/>
    <mergeCell ref="Q1:Q2"/>
    <mergeCell ref="R1:R2"/>
    <mergeCell ref="S1:S2"/>
    <mergeCell ref="T1:T2"/>
    <mergeCell ref="A164:A166"/>
    <mergeCell ref="A167:A169"/>
    <mergeCell ref="B167:B169"/>
    <mergeCell ref="A170:A172"/>
    <mergeCell ref="B170:B172"/>
    <mergeCell ref="B162:C162"/>
    <mergeCell ref="B163:C163"/>
    <mergeCell ref="B164:B166"/>
    <mergeCell ref="B159:C159"/>
    <mergeCell ref="B160:C160"/>
    <mergeCell ref="B161:C161"/>
    <mergeCell ref="A153:A155"/>
    <mergeCell ref="B153:B155"/>
    <mergeCell ref="A156:A158"/>
    <mergeCell ref="B156:B158"/>
    <mergeCell ref="A147:A149"/>
    <mergeCell ref="B147:B149"/>
    <mergeCell ref="A150:A152"/>
    <mergeCell ref="B150:B152"/>
    <mergeCell ref="A144:A146"/>
    <mergeCell ref="B144:B146"/>
    <mergeCell ref="A123:A128"/>
    <mergeCell ref="B123:B128"/>
    <mergeCell ref="B141:B143"/>
    <mergeCell ref="A141:A143"/>
    <mergeCell ref="A129:A134"/>
    <mergeCell ref="B129:B134"/>
    <mergeCell ref="A135:A140"/>
    <mergeCell ref="B135:B140"/>
    <mergeCell ref="A111:A116"/>
    <mergeCell ref="B111:B116"/>
    <mergeCell ref="A117:A122"/>
    <mergeCell ref="B117:B122"/>
    <mergeCell ref="A99:A104"/>
    <mergeCell ref="B99:B104"/>
    <mergeCell ref="A105:A110"/>
    <mergeCell ref="B105:B110"/>
    <mergeCell ref="A87:A92"/>
    <mergeCell ref="B87:B92"/>
    <mergeCell ref="A93:A98"/>
    <mergeCell ref="B93:B98"/>
    <mergeCell ref="A75:A80"/>
    <mergeCell ref="B75:B80"/>
    <mergeCell ref="A81:A86"/>
    <mergeCell ref="B81:B86"/>
    <mergeCell ref="A63:A68"/>
    <mergeCell ref="B63:B68"/>
    <mergeCell ref="A69:A74"/>
    <mergeCell ref="B69:B74"/>
    <mergeCell ref="A53:A57"/>
    <mergeCell ref="B53:B57"/>
    <mergeCell ref="A58:A62"/>
    <mergeCell ref="B58:B62"/>
    <mergeCell ref="A41:A46"/>
    <mergeCell ref="B41:B46"/>
    <mergeCell ref="A47:A52"/>
    <mergeCell ref="B47:B52"/>
    <mergeCell ref="P1:P2"/>
    <mergeCell ref="D1:D2"/>
    <mergeCell ref="F1:F2"/>
    <mergeCell ref="E1:E2"/>
    <mergeCell ref="L1:L2"/>
    <mergeCell ref="M1:M2"/>
    <mergeCell ref="N1:N2"/>
    <mergeCell ref="O1:O2"/>
    <mergeCell ref="I1:I2"/>
    <mergeCell ref="G1:G2"/>
    <mergeCell ref="J1:J2"/>
    <mergeCell ref="K1:K2"/>
    <mergeCell ref="A35:A40"/>
    <mergeCell ref="B35:B40"/>
    <mergeCell ref="H1:H2"/>
    <mergeCell ref="B3:B4"/>
    <mergeCell ref="A3:A4"/>
    <mergeCell ref="A23:A28"/>
    <mergeCell ref="B23:B28"/>
    <mergeCell ref="A29:A34"/>
    <mergeCell ref="B29:B34"/>
    <mergeCell ref="A17:A22"/>
    <mergeCell ref="B17:B22"/>
    <mergeCell ref="B5:B10"/>
    <mergeCell ref="A5:A10"/>
    <mergeCell ref="B11:B16"/>
    <mergeCell ref="A11:A16"/>
    <mergeCell ref="AN1:AN2"/>
    <mergeCell ref="AI1:AI2"/>
    <mergeCell ref="AJ1:AJ2"/>
    <mergeCell ref="AQ1:AQ2"/>
    <mergeCell ref="AO1:AO2"/>
    <mergeCell ref="AP1:AP2"/>
  </mergeCells>
  <printOptions horizontalCentered="1"/>
  <pageMargins left="0.7086614173228347" right="0.4330708661417323" top="0.93" bottom="0.68" header="0.51" footer="0.33"/>
  <pageSetup horizontalDpi="300" verticalDpi="300" orientation="portrait" paperSize="9" scale="97" r:id="rId1"/>
  <headerFooter alignWithMargins="0">
    <oddHeader xml:space="preserve">&amp;LFAI / CIA&amp;CANNUAL STATISTICS 2002&amp;R ATTACHMENT 4  </oddHeader>
    <oddFooter>&amp;C&amp;P/&amp;N</oddFooter>
  </headerFooter>
  <rowBreaks count="4" manualBreakCount="4">
    <brk id="40" max="6" man="1"/>
    <brk id="80" max="6" man="1"/>
    <brk id="116" max="6" man="1"/>
    <brk id="1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1" sqref="A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</dc:creator>
  <cp:keywords/>
  <dc:description/>
  <cp:lastModifiedBy>Leslie Peter  Purfield</cp:lastModifiedBy>
  <cp:lastPrinted>2003-04-01T13:20:45Z</cp:lastPrinted>
  <dcterms:created xsi:type="dcterms:W3CDTF">2002-03-28T10:44:29Z</dcterms:created>
  <dcterms:modified xsi:type="dcterms:W3CDTF">2003-04-01T13:20:48Z</dcterms:modified>
  <cp:category/>
  <cp:version/>
  <cp:contentType/>
  <cp:contentStatus/>
</cp:coreProperties>
</file>