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75" windowWidth="28140" windowHeight="11910" tabRatio="500" activeTab="0"/>
  </bookViews>
  <sheets>
    <sheet name="Official results" sheetId="1" r:id="rId1"/>
    <sheet name="Qualifying Rounds" sheetId="2" r:id="rId2"/>
    <sheet name="Elimination &amp; Final Rounds" sheetId="3" r:id="rId3"/>
  </sheets>
  <definedNames>
    <definedName name="_xlfn.IFERROR" hidden="1">#NAME?</definedName>
    <definedName name="_xlnm.Print_Titles" localSheetId="0">'Official results'!$1:$3</definedName>
    <definedName name="_xlnm.Print_Area" localSheetId="2">'Elimination &amp; Final Rounds'!$A$2:$AE$36</definedName>
    <definedName name="_xlnm.Print_Area" localSheetId="0">'Official results'!$B$1:$S$56</definedName>
  </definedNames>
  <calcPr fullCalcOnLoad="1"/>
</workbook>
</file>

<file path=xl/sharedStrings.xml><?xml version="1.0" encoding="utf-8"?>
<sst xmlns="http://schemas.openxmlformats.org/spreadsheetml/2006/main" count="639" uniqueCount="306">
  <si>
    <t>Semi 1</t>
  </si>
  <si>
    <t>Semi 2</t>
  </si>
  <si>
    <t>FINALS</t>
  </si>
  <si>
    <t>Small final</t>
  </si>
  <si>
    <t>Final</t>
  </si>
  <si>
    <t>Place</t>
  </si>
  <si>
    <t>after qualif</t>
  </si>
  <si>
    <t>FAMILY NAME &amp; First name</t>
  </si>
  <si>
    <t>FAI Sporting Licence (or FAI Drone Permission)</t>
  </si>
  <si>
    <r>
      <t>Qualification stage</t>
    </r>
  </si>
  <si>
    <t>FAI ID</t>
  </si>
  <si>
    <t>NAC Licence N° (or Permission number)</t>
  </si>
  <si>
    <t>Result (time)</t>
  </si>
  <si>
    <t>Semi-final round</t>
  </si>
  <si>
    <r>
      <t>1</t>
    </r>
    <r>
      <rPr>
        <b/>
        <vertAlign val="superscript"/>
        <sz val="10"/>
        <rFont val="Calibri"/>
        <family val="2"/>
      </rPr>
      <t>st</t>
    </r>
    <r>
      <rPr>
        <b/>
        <sz val="10"/>
        <rFont val="Calibri"/>
        <family val="2"/>
      </rPr>
      <t xml:space="preserve"> elimination round
</t>
    </r>
    <r>
      <rPr>
        <i/>
        <sz val="9"/>
        <rFont val="Calibri"/>
        <family val="2"/>
      </rPr>
      <t>(Races 1 to 8)</t>
    </r>
  </si>
  <si>
    <r>
      <t>2</t>
    </r>
    <r>
      <rPr>
        <b/>
        <vertAlign val="superscript"/>
        <sz val="10"/>
        <rFont val="Calibri"/>
        <family val="2"/>
      </rPr>
      <t>nd</t>
    </r>
    <r>
      <rPr>
        <b/>
        <sz val="10"/>
        <rFont val="Calibri"/>
        <family val="2"/>
      </rPr>
      <t xml:space="preserve"> elimination round
</t>
    </r>
    <r>
      <rPr>
        <i/>
        <sz val="8"/>
        <rFont val="Calibri"/>
        <family val="2"/>
      </rPr>
      <t>(Races 9 to 12)</t>
    </r>
  </si>
  <si>
    <t>KIM Minchan</t>
  </si>
  <si>
    <t>KOR</t>
  </si>
  <si>
    <t>KOR31F3080113</t>
  </si>
  <si>
    <t>KOR61F3170204</t>
  </si>
  <si>
    <t>KIM MinJae 2008</t>
  </si>
  <si>
    <t>Race 1 - 1</t>
  </si>
  <si>
    <t>Race 9 - 1</t>
  </si>
  <si>
    <t>Race 5 - 1</t>
  </si>
  <si>
    <t>Race 9 - 2</t>
  </si>
  <si>
    <t>Race 11- 1</t>
  </si>
  <si>
    <t>Race 14 - 2</t>
  </si>
  <si>
    <t xml:space="preserve">KIM Taeyang </t>
  </si>
  <si>
    <t>KOR52F3200809</t>
  </si>
  <si>
    <t>Race 2 - 1</t>
  </si>
  <si>
    <t>Race 13 - 2</t>
  </si>
  <si>
    <t>Race 13 - 1</t>
  </si>
  <si>
    <t>KOR41F3170516</t>
  </si>
  <si>
    <t>KANG  Changhyeon</t>
  </si>
  <si>
    <t>Race 8 - 1</t>
  </si>
  <si>
    <t>Race 12 - 1</t>
  </si>
  <si>
    <t>JANG Juhyuk</t>
  </si>
  <si>
    <t>KOR31F3220403</t>
  </si>
  <si>
    <t>Race 6 - 2</t>
  </si>
  <si>
    <t>Race 11 - 2</t>
  </si>
  <si>
    <t>Race 14 - 4</t>
  </si>
  <si>
    <t>SUBSRI Woravit</t>
  </si>
  <si>
    <t>THA</t>
  </si>
  <si>
    <t>THA 2896</t>
  </si>
  <si>
    <t>KIM Bomi</t>
  </si>
  <si>
    <t>KOR31F3180918</t>
  </si>
  <si>
    <t>LEA Alexander</t>
  </si>
  <si>
    <t>TPE</t>
  </si>
  <si>
    <t>TW1154</t>
  </si>
  <si>
    <t>JEONG Bokmun</t>
  </si>
  <si>
    <t>KOR52F3170803</t>
  </si>
  <si>
    <t>MO Gayeon</t>
  </si>
  <si>
    <t>KOR31F3160718</t>
  </si>
  <si>
    <t>KIM YeJun</t>
  </si>
  <si>
    <t>KOR61F3220607</t>
  </si>
  <si>
    <t>JANG Seunggi</t>
  </si>
  <si>
    <t>KOR31F3181222</t>
  </si>
  <si>
    <t>KIM TaeHoon</t>
  </si>
  <si>
    <t xml:space="preserve">KOR61F3220611 </t>
  </si>
  <si>
    <t>DEV Ryan Shadrach</t>
  </si>
  <si>
    <t>MAS</t>
  </si>
  <si>
    <t>FAI-DRONE-0871</t>
  </si>
  <si>
    <t>MUN JungMin</t>
  </si>
  <si>
    <t>KOR31F3220606</t>
  </si>
  <si>
    <t>KWON SeokJe</t>
  </si>
  <si>
    <t>KOR51F3211105</t>
  </si>
  <si>
    <t>KIM MinSung</t>
  </si>
  <si>
    <t>KOR31F3210503</t>
  </si>
  <si>
    <t>INUKAI Akinori</t>
  </si>
  <si>
    <t>JPN</t>
  </si>
  <si>
    <t>F0465</t>
  </si>
  <si>
    <t>YOON HyunMin</t>
  </si>
  <si>
    <t>KOR31F3190646</t>
  </si>
  <si>
    <t>KIM JinGyu</t>
  </si>
  <si>
    <t>KOR54F3210902</t>
  </si>
  <si>
    <t>F0443</t>
  </si>
  <si>
    <t>PARK Hoyeol</t>
  </si>
  <si>
    <t>KOR31F3220613</t>
  </si>
  <si>
    <t>KIM Ikhwan</t>
  </si>
  <si>
    <t>KOR31F3181220</t>
  </si>
  <si>
    <t>UM SungWook</t>
  </si>
  <si>
    <t>KOR33F3220609</t>
  </si>
  <si>
    <t>PARK ByungChan</t>
  </si>
  <si>
    <t>KOR32F3220610</t>
  </si>
  <si>
    <t>LEE TaeYoung</t>
  </si>
  <si>
    <t>KOR61F3220411</t>
  </si>
  <si>
    <t>YAP SHIN KAI Andrew Keean</t>
  </si>
  <si>
    <t>FAI</t>
  </si>
  <si>
    <t>Race 3 - 2</t>
  </si>
  <si>
    <t>Race 10- 2</t>
  </si>
  <si>
    <t>Race 13 - 4</t>
  </si>
  <si>
    <t>CHOI Beomjin</t>
  </si>
  <si>
    <t>KOR42F3170601</t>
  </si>
  <si>
    <t>Race 7 - 1</t>
  </si>
  <si>
    <t>Race 12- 2</t>
  </si>
  <si>
    <t>Race 13 - 3</t>
  </si>
  <si>
    <t>LEE Minseo</t>
  </si>
  <si>
    <t>KOR31F3171001</t>
  </si>
  <si>
    <t>Race 4 - 1</t>
  </si>
  <si>
    <t>Race 14 - 3</t>
  </si>
  <si>
    <t>KIM Sihyeun</t>
  </si>
  <si>
    <t>KOR54F3170952</t>
  </si>
  <si>
    <t>Race 2 - 2</t>
  </si>
  <si>
    <t>Race 9 - 3</t>
  </si>
  <si>
    <t>CHA BeomJun</t>
  </si>
  <si>
    <t>KOR54F3201116</t>
  </si>
  <si>
    <t>Race 12- 4</t>
  </si>
  <si>
    <t>Race 7 - 2</t>
  </si>
  <si>
    <t>KO Seongmin</t>
  </si>
  <si>
    <t>KOR31F3180505</t>
  </si>
  <si>
    <t>Race 6 - 1</t>
  </si>
  <si>
    <t>Race 11 - 3</t>
  </si>
  <si>
    <t>LEE Sooho</t>
  </si>
  <si>
    <t>KOR55F3201115</t>
  </si>
  <si>
    <t>Race 5 - 2</t>
  </si>
  <si>
    <t>Race 11 - 4</t>
  </si>
  <si>
    <t>JANG HyeonJin</t>
  </si>
  <si>
    <t>KOR63F3200812</t>
  </si>
  <si>
    <t>Race 12 - 3</t>
  </si>
  <si>
    <t>Race 8 - 2</t>
  </si>
  <si>
    <t>Race 1 - 2</t>
  </si>
  <si>
    <t>Race 9- 4</t>
  </si>
  <si>
    <t>CAPOBRES Jacob</t>
  </si>
  <si>
    <t>USA</t>
  </si>
  <si>
    <t>NAA10316</t>
  </si>
  <si>
    <t>SON TaeHyun</t>
  </si>
  <si>
    <t>KOR55F3210401</t>
  </si>
  <si>
    <t>Race 10 - 4</t>
  </si>
  <si>
    <t>Race 4 - 4</t>
  </si>
  <si>
    <t>WANNAPONG Wanraya</t>
  </si>
  <si>
    <t xml:space="preserve">103084 </t>
  </si>
  <si>
    <t>THA2057</t>
  </si>
  <si>
    <t>Race 10 - 3</t>
  </si>
  <si>
    <t>Race 3 - 1</t>
  </si>
  <si>
    <t>Race 8 - 3</t>
  </si>
  <si>
    <t>KIM MinJae 2006</t>
  </si>
  <si>
    <t>Race 5 - 4</t>
  </si>
  <si>
    <t>LERTJESADAKUL Adithep</t>
  </si>
  <si>
    <t>THA 2895</t>
  </si>
  <si>
    <t>Race 5 - 3</t>
  </si>
  <si>
    <t>MOHAMAD KHAIRI Amiruddin</t>
  </si>
  <si>
    <t>KIM ChaeHyun</t>
  </si>
  <si>
    <t>KIM DongHyeon</t>
  </si>
  <si>
    <t>KOR31F3220614</t>
  </si>
  <si>
    <t>Race 2 - 4</t>
  </si>
  <si>
    <t>LEE DongHyun</t>
  </si>
  <si>
    <t>KOR54F3201117</t>
  </si>
  <si>
    <t>Race 6 - 4</t>
  </si>
  <si>
    <t>YU Hajun</t>
  </si>
  <si>
    <t>KOR55F3200808</t>
  </si>
  <si>
    <t>Race 6 - 3</t>
  </si>
  <si>
    <t>LEE Hoseok</t>
  </si>
  <si>
    <t>KOR54F3190309</t>
  </si>
  <si>
    <t>Race 1 - 4</t>
  </si>
  <si>
    <t>JEON Jehyeong</t>
  </si>
  <si>
    <t>KOR55F3170138</t>
  </si>
  <si>
    <t>Race 3 - 3</t>
  </si>
  <si>
    <t>Race 1 - 3</t>
  </si>
  <si>
    <t>KIM JinUn</t>
  </si>
  <si>
    <t>KOR61F3220603</t>
  </si>
  <si>
    <t>Race 3 - 4</t>
  </si>
  <si>
    <t>CHOI Joonweon</t>
  </si>
  <si>
    <t>KOR31F3160511</t>
  </si>
  <si>
    <t>KIM KyoungMin</t>
  </si>
  <si>
    <t>KOR55F3200805</t>
  </si>
  <si>
    <t>Race 4 - 3</t>
  </si>
  <si>
    <t>KIM SeoJun</t>
  </si>
  <si>
    <t>KOR53F3170139</t>
  </si>
  <si>
    <t>Race 8 -  4</t>
  </si>
  <si>
    <t>Race 2-  3</t>
  </si>
  <si>
    <t>GOIN Tristan</t>
  </si>
  <si>
    <t>FRA</t>
  </si>
  <si>
    <t>FAI-DRONE-0873</t>
  </si>
  <si>
    <t>Race 7 -  3</t>
  </si>
  <si>
    <t>HAN YoungGi</t>
  </si>
  <si>
    <t>KOR54F3200807</t>
  </si>
  <si>
    <t>Race 7 -  4</t>
  </si>
  <si>
    <t xml:space="preserve">HoSeok Lee </t>
  </si>
  <si>
    <t>SNG</t>
  </si>
  <si>
    <t>Final stage</t>
  </si>
  <si>
    <t>Elimination stage</t>
  </si>
  <si>
    <t>Number of laps</t>
  </si>
  <si>
    <t>Country</t>
  </si>
  <si>
    <t>Female</t>
  </si>
  <si>
    <t>Junior</t>
  </si>
  <si>
    <t>X</t>
  </si>
  <si>
    <t>SIN</t>
  </si>
  <si>
    <t>INUKAI  Toyonori</t>
  </si>
  <si>
    <t>Round 1</t>
  </si>
  <si>
    <t>Round 2</t>
  </si>
  <si>
    <t>Round 3</t>
  </si>
  <si>
    <t>AVERAGE</t>
  </si>
  <si>
    <r>
      <t>G</t>
    </r>
    <r>
      <rPr>
        <b/>
        <sz val="10"/>
        <color indexed="8"/>
        <rFont val="Calibri"/>
        <family val="2"/>
      </rPr>
      <t>roup</t>
    </r>
  </si>
  <si>
    <t>Seed</t>
  </si>
  <si>
    <t>Name</t>
  </si>
  <si>
    <t>BEST</t>
  </si>
  <si>
    <t>COUNT</t>
  </si>
  <si>
    <t>RANK</t>
  </si>
  <si>
    <t>1 lap</t>
  </si>
  <si>
    <t>2 lap</t>
  </si>
  <si>
    <t>3 lap</t>
  </si>
  <si>
    <t>KangJae Lee</t>
  </si>
  <si>
    <t>JoonWeon Choi</t>
  </si>
  <si>
    <t>SeungGi Jang</t>
  </si>
  <si>
    <t>HoYeol Park</t>
  </si>
  <si>
    <t>SungWook Um</t>
  </si>
  <si>
    <t>JeongMin Mun</t>
  </si>
  <si>
    <t>MinJae Kim-08</t>
  </si>
  <si>
    <t>SeoJun Kim</t>
  </si>
  <si>
    <t>DNF</t>
  </si>
  <si>
    <t>Woravit Subsri</t>
  </si>
  <si>
    <t>Dimo Shterev</t>
  </si>
  <si>
    <t xml:space="preserve"> MinJae Kim-06</t>
  </si>
  <si>
    <t>SeokJe Kwon</t>
  </si>
  <si>
    <t>Muhammad Adam</t>
  </si>
  <si>
    <t>YeJun Kim</t>
  </si>
  <si>
    <t>SeongMin Ko</t>
  </si>
  <si>
    <t>Alexander Lea</t>
  </si>
  <si>
    <t>TWN</t>
  </si>
  <si>
    <t>JinUn Kim</t>
  </si>
  <si>
    <t>Tristan Goin</t>
  </si>
  <si>
    <t>JinGyu Kim</t>
  </si>
  <si>
    <t>MinSu Park</t>
  </si>
  <si>
    <t xml:space="preserve">Mai Buckley </t>
  </si>
  <si>
    <t>JeHyeong Jeon</t>
  </si>
  <si>
    <t>MinChan Kim</t>
  </si>
  <si>
    <t>BeomJun Cha</t>
  </si>
  <si>
    <t>BokMun Jeong</t>
  </si>
  <si>
    <t>Jake Capobres</t>
  </si>
  <si>
    <t>Adithep Lertjesadakul</t>
  </si>
  <si>
    <t>Amiruddin Mohamad</t>
  </si>
  <si>
    <t>SooHo Lee</t>
  </si>
  <si>
    <t>Wanraya Wannapong</t>
  </si>
  <si>
    <t>ChaeHyun Kim</t>
  </si>
  <si>
    <t>Ryan Shadrach Dev</t>
  </si>
  <si>
    <t>HyunMin Yoon</t>
  </si>
  <si>
    <t>HyeonJin Jang</t>
  </si>
  <si>
    <t>SiHyeun Kim</t>
  </si>
  <si>
    <t>ByungChan Park</t>
  </si>
  <si>
    <t>KyoungMin Kim</t>
  </si>
  <si>
    <t>TaeHoon Kim</t>
  </si>
  <si>
    <t>GaYeon Mo</t>
  </si>
  <si>
    <t>Andrew Yap</t>
  </si>
  <si>
    <t>BeomJin Choi</t>
  </si>
  <si>
    <t>IkHwan Kim</t>
  </si>
  <si>
    <t>DongHyun Lee</t>
  </si>
  <si>
    <t>YoungGi Han</t>
  </si>
  <si>
    <t>Bomi Kim</t>
  </si>
  <si>
    <t>JeaMin Lee</t>
  </si>
  <si>
    <t>DongHyeon Kim</t>
  </si>
  <si>
    <t>TaeYang Kim</t>
  </si>
  <si>
    <t>ChangHyeon Kang</t>
  </si>
  <si>
    <t>MinSeo Lee</t>
  </si>
  <si>
    <t>TaeYoung Lee</t>
  </si>
  <si>
    <t>HaJun Yu</t>
  </si>
  <si>
    <t>Akinori Inukai</t>
  </si>
  <si>
    <t>MinSung Kim</t>
  </si>
  <si>
    <t>JuHyuk Jang</t>
  </si>
  <si>
    <t>TaeHyun Son</t>
  </si>
  <si>
    <t>Toyonori Inukai</t>
  </si>
  <si>
    <r>
      <t>1</t>
    </r>
    <r>
      <rPr>
        <b/>
        <vertAlign val="superscript"/>
        <sz val="9"/>
        <color indexed="8"/>
        <rFont val="Calibri"/>
        <family val="2"/>
      </rPr>
      <t xml:space="preserve">st </t>
    </r>
    <r>
      <rPr>
        <b/>
        <sz val="9"/>
        <color indexed="8"/>
        <rFont val="Calibri"/>
        <family val="2"/>
      </rPr>
      <t>ELIMINATION ROUND</t>
    </r>
  </si>
  <si>
    <r>
      <t>2</t>
    </r>
    <r>
      <rPr>
        <b/>
        <vertAlign val="superscript"/>
        <sz val="9"/>
        <color indexed="8"/>
        <rFont val="Calibri"/>
        <family val="2"/>
      </rPr>
      <t xml:space="preserve">nd </t>
    </r>
    <r>
      <rPr>
        <b/>
        <sz val="9"/>
        <color indexed="8"/>
        <rFont val="Calibri"/>
        <family val="2"/>
      </rPr>
      <t>ELIMINATION ROUND</t>
    </r>
  </si>
  <si>
    <r>
      <t xml:space="preserve">SEMI </t>
    </r>
    <r>
      <rPr>
        <b/>
        <sz val="9"/>
        <color indexed="8"/>
        <rFont val="Calibri"/>
        <family val="2"/>
      </rPr>
      <t>FINAL ROUND</t>
    </r>
  </si>
  <si>
    <r>
      <t>32</t>
    </r>
    <r>
      <rPr>
        <vertAlign val="superscript"/>
        <sz val="10"/>
        <color indexed="8"/>
        <rFont val="Calibri"/>
        <family val="2"/>
      </rPr>
      <t>th</t>
    </r>
  </si>
  <si>
    <r>
      <t>1</t>
    </r>
    <r>
      <rPr>
        <vertAlign val="superscript"/>
        <sz val="10"/>
        <color indexed="8"/>
        <rFont val="Calibri"/>
        <family val="2"/>
      </rPr>
      <t>st</t>
    </r>
  </si>
  <si>
    <r>
      <t>16</t>
    </r>
    <r>
      <rPr>
        <vertAlign val="superscript"/>
        <sz val="10"/>
        <color indexed="8"/>
        <rFont val="Calibri"/>
        <family val="2"/>
      </rPr>
      <t>th</t>
    </r>
  </si>
  <si>
    <r>
      <t>2</t>
    </r>
    <r>
      <rPr>
        <vertAlign val="superscript"/>
        <sz val="10"/>
        <color indexed="8"/>
        <rFont val="Calibri"/>
        <family val="2"/>
      </rPr>
      <t>nd</t>
    </r>
  </si>
  <si>
    <r>
      <t>24</t>
    </r>
    <r>
      <rPr>
        <vertAlign val="superscript"/>
        <sz val="10"/>
        <color indexed="8"/>
        <rFont val="Calibri"/>
        <family val="2"/>
      </rPr>
      <t>th</t>
    </r>
  </si>
  <si>
    <r>
      <t>25</t>
    </r>
    <r>
      <rPr>
        <vertAlign val="superscript"/>
        <sz val="10"/>
        <color indexed="8"/>
        <rFont val="Calibri"/>
        <family val="2"/>
      </rPr>
      <t>th</t>
    </r>
  </si>
  <si>
    <r>
      <t>8</t>
    </r>
    <r>
      <rPr>
        <vertAlign val="superscript"/>
        <sz val="10"/>
        <color indexed="8"/>
        <rFont val="Calibri"/>
        <family val="2"/>
      </rPr>
      <t>th</t>
    </r>
  </si>
  <si>
    <r>
      <t>9</t>
    </r>
    <r>
      <rPr>
        <vertAlign val="superscript"/>
        <sz val="10"/>
        <color indexed="8"/>
        <rFont val="Calibri"/>
        <family val="2"/>
      </rPr>
      <t>th</t>
    </r>
  </si>
  <si>
    <r>
      <t>17</t>
    </r>
    <r>
      <rPr>
        <vertAlign val="superscript"/>
        <sz val="10"/>
        <color indexed="8"/>
        <rFont val="Calibri"/>
        <family val="2"/>
      </rPr>
      <t>th</t>
    </r>
  </si>
  <si>
    <r>
      <t>27</t>
    </r>
    <r>
      <rPr>
        <vertAlign val="superscript"/>
        <sz val="10"/>
        <color indexed="8"/>
        <rFont val="Calibri"/>
        <family val="2"/>
      </rPr>
      <t>th</t>
    </r>
  </si>
  <si>
    <r>
      <t>6</t>
    </r>
    <r>
      <rPr>
        <vertAlign val="superscript"/>
        <sz val="10"/>
        <color indexed="8"/>
        <rFont val="Calibri"/>
        <family val="2"/>
      </rPr>
      <t>th</t>
    </r>
  </si>
  <si>
    <r>
      <t>11</t>
    </r>
    <r>
      <rPr>
        <vertAlign val="superscript"/>
        <sz val="10"/>
        <color indexed="8"/>
        <rFont val="Calibri"/>
        <family val="2"/>
      </rPr>
      <t>th</t>
    </r>
  </si>
  <si>
    <r>
      <t>19</t>
    </r>
    <r>
      <rPr>
        <vertAlign val="superscript"/>
        <sz val="10"/>
        <color indexed="8"/>
        <rFont val="Calibri"/>
        <family val="2"/>
      </rPr>
      <t>th</t>
    </r>
  </si>
  <si>
    <r>
      <t>29</t>
    </r>
    <r>
      <rPr>
        <vertAlign val="superscript"/>
        <sz val="10"/>
        <color indexed="8"/>
        <rFont val="Calibri"/>
        <family val="2"/>
      </rPr>
      <t>th</t>
    </r>
  </si>
  <si>
    <r>
      <t>4</t>
    </r>
    <r>
      <rPr>
        <vertAlign val="superscript"/>
        <sz val="10"/>
        <color indexed="8"/>
        <rFont val="Calibri"/>
        <family val="2"/>
      </rPr>
      <t>th</t>
    </r>
  </si>
  <si>
    <r>
      <t>3</t>
    </r>
    <r>
      <rPr>
        <vertAlign val="superscript"/>
        <sz val="10"/>
        <color indexed="8"/>
        <rFont val="Calibri"/>
        <family val="2"/>
      </rPr>
      <t>rd</t>
    </r>
  </si>
  <si>
    <r>
      <t>13</t>
    </r>
    <r>
      <rPr>
        <vertAlign val="superscript"/>
        <sz val="10"/>
        <color indexed="8"/>
        <rFont val="Calibri"/>
        <family val="2"/>
      </rPr>
      <t>th</t>
    </r>
  </si>
  <si>
    <r>
      <t>21</t>
    </r>
    <r>
      <rPr>
        <vertAlign val="superscript"/>
        <sz val="10"/>
        <color indexed="8"/>
        <rFont val="Calibri"/>
        <family val="2"/>
      </rPr>
      <t>th</t>
    </r>
  </si>
  <si>
    <r>
      <t>30</t>
    </r>
    <r>
      <rPr>
        <vertAlign val="superscript"/>
        <sz val="10"/>
        <color indexed="8"/>
        <rFont val="Calibri"/>
        <family val="2"/>
      </rPr>
      <t>th</t>
    </r>
  </si>
  <si>
    <r>
      <t>14</t>
    </r>
    <r>
      <rPr>
        <vertAlign val="superscript"/>
        <sz val="10"/>
        <color indexed="8"/>
        <rFont val="Calibri"/>
        <family val="2"/>
      </rPr>
      <t>th</t>
    </r>
  </si>
  <si>
    <r>
      <t>22</t>
    </r>
    <r>
      <rPr>
        <vertAlign val="superscript"/>
        <sz val="10"/>
        <color indexed="8"/>
        <rFont val="Calibri"/>
        <family val="2"/>
      </rPr>
      <t>th</t>
    </r>
  </si>
  <si>
    <r>
      <t>28</t>
    </r>
    <r>
      <rPr>
        <vertAlign val="superscript"/>
        <sz val="10"/>
        <color indexed="8"/>
        <rFont val="Calibri"/>
        <family val="2"/>
      </rPr>
      <t>th</t>
    </r>
  </si>
  <si>
    <r>
      <t>5</t>
    </r>
    <r>
      <rPr>
        <vertAlign val="superscript"/>
        <sz val="10"/>
        <color indexed="8"/>
        <rFont val="Calibri"/>
        <family val="2"/>
      </rPr>
      <t>th</t>
    </r>
  </si>
  <si>
    <r>
      <t>12</t>
    </r>
    <r>
      <rPr>
        <vertAlign val="superscript"/>
        <sz val="10"/>
        <color indexed="8"/>
        <rFont val="Calibri"/>
        <family val="2"/>
      </rPr>
      <t>th</t>
    </r>
  </si>
  <si>
    <r>
      <t>20</t>
    </r>
    <r>
      <rPr>
        <vertAlign val="superscript"/>
        <sz val="10"/>
        <color indexed="8"/>
        <rFont val="Calibri"/>
        <family val="2"/>
      </rPr>
      <t>th</t>
    </r>
  </si>
  <si>
    <r>
      <t>26</t>
    </r>
    <r>
      <rPr>
        <vertAlign val="superscript"/>
        <sz val="10"/>
        <color indexed="8"/>
        <rFont val="Calibri"/>
        <family val="2"/>
      </rPr>
      <t>th</t>
    </r>
  </si>
  <si>
    <r>
      <t>7</t>
    </r>
    <r>
      <rPr>
        <vertAlign val="superscript"/>
        <sz val="10"/>
        <color indexed="8"/>
        <rFont val="Calibri"/>
        <family val="2"/>
      </rPr>
      <t>th</t>
    </r>
  </si>
  <si>
    <r>
      <t>10</t>
    </r>
    <r>
      <rPr>
        <vertAlign val="superscript"/>
        <sz val="10"/>
        <color indexed="8"/>
        <rFont val="Calibri"/>
        <family val="2"/>
      </rPr>
      <t>th</t>
    </r>
  </si>
  <si>
    <r>
      <t>18</t>
    </r>
    <r>
      <rPr>
        <vertAlign val="superscript"/>
        <sz val="10"/>
        <color indexed="8"/>
        <rFont val="Calibri"/>
        <family val="2"/>
      </rPr>
      <t>th</t>
    </r>
  </si>
  <si>
    <r>
      <t>31</t>
    </r>
    <r>
      <rPr>
        <vertAlign val="superscript"/>
        <sz val="10"/>
        <color indexed="8"/>
        <rFont val="Calibri"/>
        <family val="2"/>
      </rPr>
      <t>th</t>
    </r>
  </si>
  <si>
    <r>
      <t>15</t>
    </r>
    <r>
      <rPr>
        <vertAlign val="superscript"/>
        <sz val="10"/>
        <color indexed="8"/>
        <rFont val="Calibri"/>
        <family val="2"/>
      </rPr>
      <t>th</t>
    </r>
  </si>
  <si>
    <r>
      <t>23</t>
    </r>
    <r>
      <rPr>
        <vertAlign val="superscript"/>
        <sz val="10"/>
        <color indexed="8"/>
        <rFont val="Calibri"/>
        <family val="2"/>
      </rPr>
      <t>th</t>
    </r>
  </si>
  <si>
    <t>QUALIFYING ROUNDS</t>
  </si>
  <si>
    <t>BUL</t>
  </si>
  <si>
    <t>KIM MinJae</t>
  </si>
  <si>
    <t>KOR31F3180303</t>
  </si>
  <si>
    <t>JANG JuHyuk</t>
  </si>
  <si>
    <t>KIM Sihyeon</t>
  </si>
  <si>
    <t>MOHD KHUZAIRI Muhammad Adam</t>
  </si>
  <si>
    <t>FAI (MAS)</t>
  </si>
  <si>
    <t>FAI-DRONE-0872</t>
  </si>
  <si>
    <t>KOR02F3180915</t>
  </si>
  <si>
    <t>FAI KOREA DRONE RACE WORLD CUP - 15 &amp; 16 July 2022 - Seoul, South Korea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</si>
</sst>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GN&quot;_);\(#,##0\ &quot;BGN&quot;\)"/>
    <numFmt numFmtId="165" formatCode="#,##0\ &quot;BGN&quot;_);[Red]\(#,##0\ &quot;BGN&quot;\)"/>
    <numFmt numFmtId="166" formatCode="#,##0.00\ &quot;BGN&quot;_);\(#,##0.00\ &quot;BGN&quot;\)"/>
    <numFmt numFmtId="167" formatCode="#,##0.00\ &quot;BGN&quot;_);[Red]\(#,##0.00\ &quot;BGN&quot;\)"/>
    <numFmt numFmtId="168" formatCode="_ * #,##0_)\ &quot;BGN&quot;_ ;_ * \(#,##0\)\ &quot;BGN&quot;_ ;_ * &quot;-&quot;_)\ &quot;BGN&quot;_ ;_ @_ "/>
    <numFmt numFmtId="169" formatCode="_ * #,##0_)_ ;_ * \(#,##0\)_ ;_ * &quot;-&quot;_)_ ;_ @_ "/>
    <numFmt numFmtId="170" formatCode="_ * #,##0.00_)\ &quot;BGN&quot;_ ;_ * \(#,##0.00\)\ &quot;BGN&quot;_ ;_ * &quot;-&quot;??_)\ &quot;BGN&quot;_ ;_ @_ "/>
    <numFmt numFmtId="171" formatCode="_ * #,##0.00_)_ ;_ * \(#,##0.00\)_ ;_ * &quot;-&quot;??_)_ ;_ @_ 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&quot; race &quot;0"/>
    <numFmt numFmtId="181" formatCode="&quot;semi &quot;0"/>
    <numFmt numFmtId="182" formatCode="\T0"/>
    <numFmt numFmtId="183" formatCode="0&quot;th&quot;"/>
    <numFmt numFmtId="184" formatCode="&quot;Placed &quot;0"/>
    <numFmt numFmtId="185" formatCode="&quot; Race &quot;0"/>
    <numFmt numFmtId="186" formatCode="&quot;Race &quot;0"/>
    <numFmt numFmtId="187" formatCode="&quot;(&quot;0&quot;)&quot;"/>
    <numFmt numFmtId="188" formatCode="0.0"/>
    <numFmt numFmtId="189" formatCode="0&quot; points&quot;"/>
    <numFmt numFmtId="190" formatCode="0.00_);[Red]\(0.00\)"/>
    <numFmt numFmtId="191" formatCode="\“\T\r\ue\”;\“\T\r\ue\”;\“\F\a\lse\”"/>
    <numFmt numFmtId="192" formatCode="[$€-2]\ #,##0.00_);[Red]\([$€-2]\ #,##0.00\)"/>
    <numFmt numFmtId="193" formatCode="yy\-mm\-dd"/>
    <numFmt numFmtId="194" formatCode="000"/>
  </numFmts>
  <fonts count="87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vertAlign val="superscript"/>
      <sz val="10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b/>
      <sz val="9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i/>
      <sz val="12"/>
      <color indexed="10"/>
      <name val="Calibri"/>
      <family val="2"/>
    </font>
    <font>
      <sz val="11"/>
      <color indexed="10"/>
      <name val="Calibri"/>
      <family val="2"/>
    </font>
    <font>
      <sz val="1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48"/>
      <name val="Calibri"/>
      <family val="2"/>
    </font>
    <font>
      <sz val="14"/>
      <color indexed="8"/>
      <name val="Calibri"/>
      <family val="2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10"/>
      <name val="Calibri"/>
      <family val="2"/>
    </font>
    <font>
      <b/>
      <i/>
      <sz val="18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b/>
      <i/>
      <sz val="12"/>
      <color rgb="FFFF0000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9"/>
      <color theme="1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3333FF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394">
    <xf numFmtId="0" fontId="0" fillId="0" borderId="0" xfId="0" applyFont="1" applyAlignment="1">
      <alignment/>
    </xf>
    <xf numFmtId="0" fontId="70" fillId="0" borderId="0" xfId="52" applyFont="1">
      <alignment/>
      <protection/>
    </xf>
    <xf numFmtId="180" fontId="70" fillId="0" borderId="0" xfId="52" applyNumberFormat="1" applyFont="1" applyBorder="1" applyAlignment="1">
      <alignment horizontal="left" vertical="center"/>
      <protection/>
    </xf>
    <xf numFmtId="0" fontId="70" fillId="0" borderId="0" xfId="52" applyFont="1" applyAlignment="1">
      <alignment vertical="center"/>
      <protection/>
    </xf>
    <xf numFmtId="0" fontId="70" fillId="0" borderId="0" xfId="52" applyFont="1" applyFill="1" applyBorder="1" applyAlignment="1">
      <alignment horizontal="right" vertical="center"/>
      <protection/>
    </xf>
    <xf numFmtId="0" fontId="71" fillId="0" borderId="0" xfId="52" applyFont="1" applyAlignment="1">
      <alignment vertical="center"/>
      <protection/>
    </xf>
    <xf numFmtId="0" fontId="60" fillId="0" borderId="0" xfId="52" applyFont="1" applyAlignment="1">
      <alignment vertical="center"/>
      <protection/>
    </xf>
    <xf numFmtId="0" fontId="60" fillId="0" borderId="0" xfId="52" applyFont="1" applyFill="1" applyBorder="1" applyAlignment="1">
      <alignment vertical="center"/>
      <protection/>
    </xf>
    <xf numFmtId="0" fontId="60" fillId="0" borderId="0" xfId="52" applyFont="1" applyBorder="1" applyAlignment="1">
      <alignment vertical="center"/>
      <protection/>
    </xf>
    <xf numFmtId="180" fontId="70" fillId="0" borderId="0" xfId="52" applyNumberFormat="1" applyFont="1" applyFill="1" applyBorder="1" applyAlignment="1">
      <alignment horizontal="left" vertical="center"/>
      <protection/>
    </xf>
    <xf numFmtId="0" fontId="60" fillId="0" borderId="0" xfId="52" applyFont="1">
      <alignment/>
      <protection/>
    </xf>
    <xf numFmtId="0" fontId="70" fillId="0" borderId="0" xfId="52" applyFont="1" applyFill="1" applyBorder="1" applyAlignment="1">
      <alignment vertical="center"/>
      <protection/>
    </xf>
    <xf numFmtId="0" fontId="0" fillId="0" borderId="0" xfId="0" applyFill="1" applyBorder="1" applyAlignment="1">
      <alignment horizontal="center" vertical="center" wrapText="1"/>
    </xf>
    <xf numFmtId="0" fontId="60" fillId="0" borderId="10" xfId="52" applyFont="1" applyBorder="1" applyAlignment="1">
      <alignment vertical="center"/>
      <protection/>
    </xf>
    <xf numFmtId="0" fontId="60" fillId="0" borderId="11" xfId="52" applyFont="1" applyBorder="1" applyAlignment="1">
      <alignment vertical="center"/>
      <protection/>
    </xf>
    <xf numFmtId="0" fontId="72" fillId="0" borderId="0" xfId="52" applyFont="1" applyAlignment="1">
      <alignment vertical="top"/>
      <protection/>
    </xf>
    <xf numFmtId="0" fontId="73" fillId="0" borderId="0" xfId="0" applyFont="1" applyAlignment="1">
      <alignment vertical="top"/>
    </xf>
    <xf numFmtId="0" fontId="52" fillId="0" borderId="0" xfId="0" applyFont="1" applyAlignment="1">
      <alignment vertical="top"/>
    </xf>
    <xf numFmtId="0" fontId="74" fillId="0" borderId="0" xfId="52" applyFont="1" applyAlignment="1">
      <alignment vertical="top"/>
      <protection/>
    </xf>
    <xf numFmtId="0" fontId="40" fillId="0" borderId="0" xfId="53" applyFont="1">
      <alignment/>
      <protection/>
    </xf>
    <xf numFmtId="0" fontId="9" fillId="0" borderId="0" xfId="53" applyFont="1" applyAlignment="1">
      <alignment vertical="center"/>
      <protection/>
    </xf>
    <xf numFmtId="0" fontId="9" fillId="0" borderId="0" xfId="53" applyFont="1" applyAlignment="1">
      <alignment vertical="center" wrapText="1"/>
      <protection/>
    </xf>
    <xf numFmtId="0" fontId="41" fillId="33" borderId="12" xfId="53" applyFont="1" applyFill="1" applyBorder="1" applyAlignment="1">
      <alignment horizontal="center" vertical="center" wrapText="1"/>
      <protection/>
    </xf>
    <xf numFmtId="0" fontId="41" fillId="33" borderId="13" xfId="53" applyFont="1" applyFill="1" applyBorder="1" applyAlignment="1">
      <alignment horizontal="center" vertical="center" wrapText="1"/>
      <protection/>
    </xf>
    <xf numFmtId="0" fontId="41" fillId="33" borderId="14" xfId="53" applyFont="1" applyFill="1" applyBorder="1" applyAlignment="1">
      <alignment horizontal="center" vertical="center" wrapText="1"/>
      <protection/>
    </xf>
    <xf numFmtId="0" fontId="6" fillId="33" borderId="15" xfId="53" applyFont="1" applyFill="1" applyBorder="1" applyAlignment="1">
      <alignment horizontal="center" vertical="center" wrapText="1"/>
      <protection/>
    </xf>
    <xf numFmtId="0" fontId="6" fillId="33" borderId="13" xfId="53" applyFont="1" applyFill="1" applyBorder="1" applyAlignment="1">
      <alignment horizontal="center" vertical="center" wrapText="1"/>
      <protection/>
    </xf>
    <xf numFmtId="0" fontId="6" fillId="33" borderId="16" xfId="53" applyFont="1" applyFill="1" applyBorder="1" applyAlignment="1">
      <alignment horizontal="center" vertical="center" wrapText="1"/>
      <protection/>
    </xf>
    <xf numFmtId="0" fontId="6" fillId="33" borderId="17" xfId="53" applyFont="1" applyFill="1" applyBorder="1" applyAlignment="1">
      <alignment horizontal="center" vertical="center" wrapText="1"/>
      <protection/>
    </xf>
    <xf numFmtId="0" fontId="6" fillId="0" borderId="18" xfId="53" applyNumberFormat="1" applyFont="1" applyFill="1" applyBorder="1" applyAlignment="1" applyProtection="1">
      <alignment horizontal="center" vertical="center"/>
      <protection locked="0"/>
    </xf>
    <xf numFmtId="0" fontId="9" fillId="0" borderId="18" xfId="53" applyFont="1" applyBorder="1" applyAlignment="1">
      <alignment horizontal="center" vertical="center" wrapText="1"/>
      <protection/>
    </xf>
    <xf numFmtId="0" fontId="9" fillId="0" borderId="19" xfId="53" applyFont="1" applyBorder="1" applyAlignment="1">
      <alignment horizontal="center" vertical="center" wrapText="1"/>
      <protection/>
    </xf>
    <xf numFmtId="188" fontId="9" fillId="0" borderId="20" xfId="53" applyNumberFormat="1" applyFont="1" applyBorder="1" applyAlignment="1">
      <alignment horizontal="center" vertical="center"/>
      <protection/>
    </xf>
    <xf numFmtId="188" fontId="9" fillId="0" borderId="19" xfId="53" applyNumberFormat="1" applyFont="1" applyBorder="1" applyAlignment="1">
      <alignment horizontal="center" vertical="center"/>
      <protection/>
    </xf>
    <xf numFmtId="0" fontId="9" fillId="34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6" fillId="0" borderId="23" xfId="53" applyNumberFormat="1" applyFont="1" applyFill="1" applyBorder="1" applyAlignment="1" applyProtection="1">
      <alignment horizontal="center" vertical="center"/>
      <protection locked="0"/>
    </xf>
    <xf numFmtId="0" fontId="9" fillId="0" borderId="24" xfId="53" applyFont="1" applyBorder="1" applyAlignment="1">
      <alignment horizontal="center" vertical="center" wrapText="1"/>
      <protection/>
    </xf>
    <xf numFmtId="0" fontId="9" fillId="0" borderId="21" xfId="53" applyFont="1" applyBorder="1" applyAlignment="1">
      <alignment horizontal="center" vertical="center" wrapText="1"/>
      <protection/>
    </xf>
    <xf numFmtId="188" fontId="9" fillId="0" borderId="21" xfId="53" applyNumberFormat="1" applyFont="1" applyBorder="1" applyAlignment="1">
      <alignment horizontal="center" vertical="center"/>
      <protection/>
    </xf>
    <xf numFmtId="0" fontId="9" fillId="34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23" xfId="53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>
      <alignment horizontal="center" vertical="center"/>
    </xf>
    <xf numFmtId="0" fontId="9" fillId="34" borderId="26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34" borderId="14" xfId="0" applyNumberFormat="1" applyFont="1" applyFill="1" applyBorder="1" applyAlignment="1">
      <alignment horizontal="center" vertical="center"/>
    </xf>
    <xf numFmtId="188" fontId="9" fillId="0" borderId="27" xfId="53" applyNumberFormat="1" applyFont="1" applyBorder="1" applyAlignment="1">
      <alignment horizontal="center" vertical="center"/>
      <protection/>
    </xf>
    <xf numFmtId="0" fontId="9" fillId="0" borderId="28" xfId="53" applyFont="1" applyBorder="1" applyAlignment="1">
      <alignment vertical="center"/>
      <protection/>
    </xf>
    <xf numFmtId="188" fontId="9" fillId="0" borderId="29" xfId="53" applyNumberFormat="1" applyFont="1" applyBorder="1" applyAlignment="1">
      <alignment horizontal="center" vertical="center"/>
      <protection/>
    </xf>
    <xf numFmtId="0" fontId="9" fillId="0" borderId="0" xfId="53" applyFont="1" applyBorder="1" applyAlignment="1">
      <alignment vertical="center"/>
      <protection/>
    </xf>
    <xf numFmtId="188" fontId="6" fillId="0" borderId="0" xfId="53" applyNumberFormat="1" applyFont="1" applyBorder="1" applyAlignment="1">
      <alignment horizontal="center" vertical="center"/>
      <protection/>
    </xf>
    <xf numFmtId="188" fontId="9" fillId="0" borderId="0" xfId="53" applyNumberFormat="1" applyFont="1" applyBorder="1" applyAlignment="1">
      <alignment horizontal="center" vertical="center"/>
      <protection/>
    </xf>
    <xf numFmtId="0" fontId="9" fillId="0" borderId="23" xfId="53" applyFont="1" applyBorder="1" applyAlignment="1">
      <alignment horizontal="center" vertical="center" wrapText="1"/>
      <protection/>
    </xf>
    <xf numFmtId="0" fontId="9" fillId="0" borderId="25" xfId="53" applyFont="1" applyBorder="1" applyAlignment="1">
      <alignment horizontal="center" vertical="center" wrapText="1"/>
      <protection/>
    </xf>
    <xf numFmtId="0" fontId="9" fillId="0" borderId="30" xfId="53" applyNumberFormat="1" applyFont="1" applyFill="1" applyBorder="1" applyAlignment="1" applyProtection="1">
      <alignment horizontal="center" vertical="center"/>
      <protection locked="0"/>
    </xf>
    <xf numFmtId="0" fontId="9" fillId="0" borderId="18" xfId="53" applyNumberFormat="1" applyFont="1" applyFill="1" applyBorder="1" applyAlignment="1" applyProtection="1">
      <alignment horizontal="center" vertical="center"/>
      <protection locked="0"/>
    </xf>
    <xf numFmtId="189" fontId="9" fillId="0" borderId="28" xfId="53" applyNumberFormat="1" applyFont="1" applyBorder="1" applyAlignment="1">
      <alignment horizontal="center" vertical="center"/>
      <protection/>
    </xf>
    <xf numFmtId="189" fontId="9" fillId="0" borderId="0" xfId="53" applyNumberFormat="1" applyFont="1" applyBorder="1" applyAlignment="1">
      <alignment horizontal="center" vertical="center"/>
      <protection/>
    </xf>
    <xf numFmtId="0" fontId="9" fillId="0" borderId="31" xfId="53" applyNumberFormat="1" applyFont="1" applyFill="1" applyBorder="1" applyAlignment="1" applyProtection="1">
      <alignment horizontal="center" vertical="center"/>
      <protection locked="0"/>
    </xf>
    <xf numFmtId="0" fontId="2" fillId="0" borderId="0" xfId="53" applyNumberFormat="1" applyAlignment="1">
      <alignment vertical="center"/>
      <protection/>
    </xf>
    <xf numFmtId="0" fontId="2" fillId="0" borderId="0" xfId="53" applyAlignment="1">
      <alignment vertical="center"/>
      <protection/>
    </xf>
    <xf numFmtId="0" fontId="2" fillId="0" borderId="0" xfId="53" applyNumberFormat="1">
      <alignment/>
      <protection/>
    </xf>
    <xf numFmtId="0" fontId="2" fillId="0" borderId="0" xfId="53">
      <alignment/>
      <protection/>
    </xf>
    <xf numFmtId="0" fontId="75" fillId="0" borderId="0" xfId="0" applyFont="1" applyBorder="1" applyAlignment="1">
      <alignment horizontal="center" vertical="center" wrapText="1"/>
    </xf>
    <xf numFmtId="0" fontId="60" fillId="0" borderId="0" xfId="52" applyFont="1" applyAlignment="1">
      <alignment horizontal="center" vertical="center"/>
      <protection/>
    </xf>
    <xf numFmtId="0" fontId="60" fillId="0" borderId="0" xfId="52" applyFont="1" applyFill="1" applyBorder="1" applyAlignment="1">
      <alignment horizontal="center" vertical="center"/>
      <protection/>
    </xf>
    <xf numFmtId="0" fontId="76" fillId="0" borderId="0" xfId="52" applyFont="1" applyAlignment="1">
      <alignment horizontal="center" vertical="center"/>
      <protection/>
    </xf>
    <xf numFmtId="0" fontId="76" fillId="0" borderId="0" xfId="52" applyFont="1" applyFill="1" applyBorder="1" applyAlignment="1">
      <alignment horizontal="center" vertical="center"/>
      <protection/>
    </xf>
    <xf numFmtId="0" fontId="60" fillId="0" borderId="0" xfId="52" applyFont="1" applyAlignment="1">
      <alignment horizontal="center"/>
      <protection/>
    </xf>
    <xf numFmtId="0" fontId="68" fillId="0" borderId="32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0" fontId="76" fillId="0" borderId="0" xfId="52" applyFont="1" applyAlignment="1">
      <alignment horizontal="center"/>
      <protection/>
    </xf>
    <xf numFmtId="1" fontId="9" fillId="0" borderId="33" xfId="53" applyNumberFormat="1" applyFont="1" applyBorder="1" applyAlignment="1">
      <alignment horizontal="center" vertical="center"/>
      <protection/>
    </xf>
    <xf numFmtId="1" fontId="9" fillId="0" borderId="20" xfId="53" applyNumberFormat="1" applyFont="1" applyBorder="1" applyAlignment="1">
      <alignment horizontal="center" vertical="center"/>
      <protection/>
    </xf>
    <xf numFmtId="1" fontId="9" fillId="0" borderId="34" xfId="53" applyNumberFormat="1" applyFont="1" applyBorder="1" applyAlignment="1">
      <alignment horizontal="center" vertical="center"/>
      <protection/>
    </xf>
    <xf numFmtId="1" fontId="9" fillId="0" borderId="22" xfId="53" applyNumberFormat="1" applyFont="1" applyBorder="1" applyAlignment="1">
      <alignment horizontal="center" vertical="center"/>
      <protection/>
    </xf>
    <xf numFmtId="1" fontId="9" fillId="0" borderId="35" xfId="53" applyNumberFormat="1" applyFont="1" applyBorder="1" applyAlignment="1">
      <alignment horizontal="center" vertical="center"/>
      <protection/>
    </xf>
    <xf numFmtId="1" fontId="9" fillId="0" borderId="26" xfId="53" applyNumberFormat="1" applyFont="1" applyBorder="1" applyAlignment="1">
      <alignment horizontal="center" vertical="center"/>
      <protection/>
    </xf>
    <xf numFmtId="1" fontId="9" fillId="0" borderId="36" xfId="53" applyNumberFormat="1" applyFont="1" applyBorder="1" applyAlignment="1">
      <alignment horizontal="center" vertical="center"/>
      <protection/>
    </xf>
    <xf numFmtId="1" fontId="9" fillId="0" borderId="13" xfId="53" applyNumberFormat="1" applyFont="1" applyBorder="1" applyAlignment="1">
      <alignment horizontal="center" vertical="center"/>
      <protection/>
    </xf>
    <xf numFmtId="1" fontId="9" fillId="0" borderId="14" xfId="53" applyNumberFormat="1" applyFont="1" applyBorder="1" applyAlignment="1">
      <alignment horizontal="center" vertical="center"/>
      <protection/>
    </xf>
    <xf numFmtId="0" fontId="60" fillId="0" borderId="37" xfId="52" applyFont="1" applyBorder="1" applyAlignment="1">
      <alignment vertical="center"/>
      <protection/>
    </xf>
    <xf numFmtId="188" fontId="9" fillId="0" borderId="25" xfId="53" applyNumberFormat="1" applyFont="1" applyBorder="1" applyAlignment="1">
      <alignment horizontal="center" vertical="center"/>
      <protection/>
    </xf>
    <xf numFmtId="188" fontId="9" fillId="0" borderId="26" xfId="53" applyNumberFormat="1" applyFont="1" applyBorder="1" applyAlignment="1">
      <alignment horizontal="center" vertical="center"/>
      <protection/>
    </xf>
    <xf numFmtId="0" fontId="10" fillId="0" borderId="0" xfId="53" applyFont="1" applyAlignment="1">
      <alignment horizontal="center" vertical="center"/>
      <protection/>
    </xf>
    <xf numFmtId="0" fontId="10" fillId="0" borderId="0" xfId="53" applyFont="1" applyAlignment="1">
      <alignment horizontal="center"/>
      <protection/>
    </xf>
    <xf numFmtId="1" fontId="9" fillId="0" borderId="38" xfId="53" applyNumberFormat="1" applyFont="1" applyBorder="1" applyAlignment="1">
      <alignment horizontal="center" vertical="center"/>
      <protection/>
    </xf>
    <xf numFmtId="0" fontId="11" fillId="0" borderId="0" xfId="53" applyFont="1" applyAlignment="1">
      <alignment horizontal="center" vertical="center"/>
      <protection/>
    </xf>
    <xf numFmtId="0" fontId="11" fillId="0" borderId="0" xfId="53" applyFont="1" applyAlignment="1">
      <alignment horizontal="center"/>
      <protection/>
    </xf>
    <xf numFmtId="2" fontId="9" fillId="0" borderId="19" xfId="53" applyNumberFormat="1" applyFont="1" applyBorder="1" applyAlignment="1">
      <alignment horizontal="center" vertical="center"/>
      <protection/>
    </xf>
    <xf numFmtId="2" fontId="9" fillId="0" borderId="21" xfId="53" applyNumberFormat="1" applyFont="1" applyBorder="1" applyAlignment="1">
      <alignment horizontal="center" vertical="center"/>
      <protection/>
    </xf>
    <xf numFmtId="2" fontId="9" fillId="0" borderId="25" xfId="53" applyNumberFormat="1" applyFont="1" applyBorder="1" applyAlignment="1">
      <alignment horizontal="center" vertical="center"/>
      <protection/>
    </xf>
    <xf numFmtId="2" fontId="9" fillId="0" borderId="39" xfId="53" applyNumberFormat="1" applyFont="1" applyBorder="1" applyAlignment="1">
      <alignment horizontal="center" vertical="center"/>
      <protection/>
    </xf>
    <xf numFmtId="2" fontId="9" fillId="0" borderId="12" xfId="53" applyNumberFormat="1" applyFont="1" applyBorder="1" applyAlignment="1">
      <alignment horizontal="center" vertical="center"/>
      <protection/>
    </xf>
    <xf numFmtId="188" fontId="9" fillId="0" borderId="33" xfId="53" applyNumberFormat="1" applyFont="1" applyBorder="1" applyAlignment="1">
      <alignment horizontal="center" vertical="center"/>
      <protection/>
    </xf>
    <xf numFmtId="188" fontId="9" fillId="0" borderId="35" xfId="53" applyNumberFormat="1" applyFont="1" applyBorder="1" applyAlignment="1">
      <alignment horizontal="center" vertical="center"/>
      <protection/>
    </xf>
    <xf numFmtId="188" fontId="9" fillId="0" borderId="34" xfId="53" applyNumberFormat="1" applyFont="1" applyBorder="1" applyAlignment="1">
      <alignment horizontal="center" vertical="center"/>
      <protection/>
    </xf>
    <xf numFmtId="0" fontId="9" fillId="0" borderId="20" xfId="53" applyNumberFormat="1" applyFont="1" applyFill="1" applyBorder="1" applyAlignment="1" applyProtection="1">
      <alignment horizontal="center" vertical="center"/>
      <protection locked="0"/>
    </xf>
    <xf numFmtId="0" fontId="9" fillId="0" borderId="22" xfId="53" applyNumberFormat="1" applyFont="1" applyFill="1" applyBorder="1" applyAlignment="1" applyProtection="1">
      <alignment horizontal="center" vertical="center"/>
      <protection locked="0"/>
    </xf>
    <xf numFmtId="0" fontId="9" fillId="0" borderId="26" xfId="53" applyNumberFormat="1" applyFont="1" applyFill="1" applyBorder="1" applyAlignment="1" applyProtection="1">
      <alignment horizontal="center" vertical="center"/>
      <protection locked="0"/>
    </xf>
    <xf numFmtId="0" fontId="9" fillId="0" borderId="19" xfId="53" applyFont="1" applyBorder="1" applyAlignment="1">
      <alignment vertical="center" wrapText="1"/>
      <protection/>
    </xf>
    <xf numFmtId="0" fontId="6" fillId="0" borderId="33" xfId="53" applyFont="1" applyBorder="1" applyAlignment="1">
      <alignment horizontal="center" vertical="center" wrapText="1"/>
      <protection/>
    </xf>
    <xf numFmtId="0" fontId="3" fillId="0" borderId="20" xfId="53" applyFont="1" applyBorder="1" applyAlignment="1">
      <alignment horizontal="center" vertical="center" wrapText="1"/>
      <protection/>
    </xf>
    <xf numFmtId="0" fontId="9" fillId="0" borderId="21" xfId="53" applyFont="1" applyBorder="1" applyAlignment="1">
      <alignment vertical="center" wrapText="1"/>
      <protection/>
    </xf>
    <xf numFmtId="0" fontId="6" fillId="0" borderId="34" xfId="53" applyFont="1" applyBorder="1" applyAlignment="1">
      <alignment horizontal="center" vertical="center" wrapText="1"/>
      <protection/>
    </xf>
    <xf numFmtId="0" fontId="3" fillId="0" borderId="22" xfId="53" applyFont="1" applyBorder="1" applyAlignment="1">
      <alignment horizontal="center" vertical="center" wrapText="1"/>
      <protection/>
    </xf>
    <xf numFmtId="0" fontId="9" fillId="0" borderId="25" xfId="53" applyFont="1" applyBorder="1" applyAlignment="1">
      <alignment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3" fillId="0" borderId="26" xfId="53" applyFont="1" applyBorder="1" applyAlignment="1">
      <alignment horizontal="center" vertical="center" wrapText="1"/>
      <protection/>
    </xf>
    <xf numFmtId="0" fontId="9" fillId="0" borderId="40" xfId="53" applyFont="1" applyBorder="1" applyAlignment="1">
      <alignment vertical="center" wrapText="1"/>
      <protection/>
    </xf>
    <xf numFmtId="0" fontId="9" fillId="0" borderId="41" xfId="53" applyFont="1" applyBorder="1" applyAlignment="1">
      <alignment vertical="center" wrapText="1"/>
      <protection/>
    </xf>
    <xf numFmtId="0" fontId="77" fillId="35" borderId="0" xfId="0" applyFont="1" applyFill="1" applyBorder="1" applyAlignment="1">
      <alignment horizontal="center" vertical="center"/>
    </xf>
    <xf numFmtId="0" fontId="78" fillId="35" borderId="42" xfId="0" applyFont="1" applyFill="1" applyBorder="1" applyAlignment="1">
      <alignment horizontal="center" vertical="center"/>
    </xf>
    <xf numFmtId="0" fontId="78" fillId="35" borderId="43" xfId="0" applyFont="1" applyFill="1" applyBorder="1" applyAlignment="1">
      <alignment horizontal="center" vertical="center"/>
    </xf>
    <xf numFmtId="0" fontId="78" fillId="35" borderId="44" xfId="0" applyFont="1" applyFill="1" applyBorder="1" applyAlignment="1">
      <alignment horizontal="center" vertical="center"/>
    </xf>
    <xf numFmtId="0" fontId="77" fillId="35" borderId="42" xfId="0" applyFont="1" applyFill="1" applyBorder="1" applyAlignment="1">
      <alignment horizontal="center" vertical="center"/>
    </xf>
    <xf numFmtId="0" fontId="77" fillId="35" borderId="43" xfId="0" applyFont="1" applyFill="1" applyBorder="1" applyAlignment="1">
      <alignment horizontal="center" vertical="center"/>
    </xf>
    <xf numFmtId="0" fontId="77" fillId="35" borderId="44" xfId="0" applyFont="1" applyFill="1" applyBorder="1" applyAlignment="1">
      <alignment horizontal="center" vertical="center"/>
    </xf>
    <xf numFmtId="0" fontId="79" fillId="36" borderId="45" xfId="0" applyFont="1" applyFill="1" applyBorder="1" applyAlignment="1">
      <alignment horizontal="center" vertical="center"/>
    </xf>
    <xf numFmtId="0" fontId="71" fillId="37" borderId="45" xfId="0" applyFont="1" applyFill="1" applyBorder="1" applyAlignment="1">
      <alignment horizontal="center" vertical="center"/>
    </xf>
    <xf numFmtId="0" fontId="77" fillId="37" borderId="45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77" fillId="37" borderId="46" xfId="0" applyNumberFormat="1" applyFont="1" applyFill="1" applyBorder="1" applyAlignment="1">
      <alignment horizontal="center" vertical="center"/>
    </xf>
    <xf numFmtId="0" fontId="77" fillId="37" borderId="47" xfId="0" applyNumberFormat="1" applyFont="1" applyFill="1" applyBorder="1" applyAlignment="1">
      <alignment horizontal="center" vertical="center"/>
    </xf>
    <xf numFmtId="0" fontId="77" fillId="37" borderId="48" xfId="0" applyNumberFormat="1" applyFont="1" applyFill="1" applyBorder="1" applyAlignment="1">
      <alignment horizontal="center" vertical="center"/>
    </xf>
    <xf numFmtId="0" fontId="77" fillId="35" borderId="46" xfId="0" applyFont="1" applyFill="1" applyBorder="1" applyAlignment="1">
      <alignment horizontal="center" vertical="center"/>
    </xf>
    <xf numFmtId="0" fontId="77" fillId="35" borderId="47" xfId="0" applyFont="1" applyFill="1" applyBorder="1" applyAlignment="1">
      <alignment horizontal="center" vertical="center"/>
    </xf>
    <xf numFmtId="0" fontId="77" fillId="35" borderId="48" xfId="0" applyFont="1" applyFill="1" applyBorder="1" applyAlignment="1">
      <alignment horizontal="center" vertical="center"/>
    </xf>
    <xf numFmtId="0" fontId="77" fillId="35" borderId="45" xfId="0" applyFont="1" applyFill="1" applyBorder="1" applyAlignment="1">
      <alignment horizontal="center" vertical="center"/>
    </xf>
    <xf numFmtId="0" fontId="79" fillId="38" borderId="49" xfId="0" applyFont="1" applyFill="1" applyBorder="1" applyAlignment="1">
      <alignment horizontal="center" vertical="center"/>
    </xf>
    <xf numFmtId="0" fontId="71" fillId="37" borderId="49" xfId="0" applyFont="1" applyFill="1" applyBorder="1" applyAlignment="1">
      <alignment horizontal="center" vertical="center"/>
    </xf>
    <xf numFmtId="0" fontId="9" fillId="37" borderId="49" xfId="0" applyFont="1" applyFill="1" applyBorder="1" applyAlignment="1">
      <alignment horizontal="center" vertical="center"/>
    </xf>
    <xf numFmtId="0" fontId="77" fillId="37" borderId="50" xfId="0" applyNumberFormat="1" applyFont="1" applyFill="1" applyBorder="1" applyAlignment="1">
      <alignment horizontal="center" vertical="center"/>
    </xf>
    <xf numFmtId="0" fontId="77" fillId="37" borderId="51" xfId="0" applyNumberFormat="1" applyFont="1" applyFill="1" applyBorder="1" applyAlignment="1">
      <alignment horizontal="center" vertical="center"/>
    </xf>
    <xf numFmtId="0" fontId="77" fillId="37" borderId="52" xfId="0" applyNumberFormat="1" applyFont="1" applyFill="1" applyBorder="1" applyAlignment="1">
      <alignment horizontal="center" vertical="center"/>
    </xf>
    <xf numFmtId="0" fontId="77" fillId="35" borderId="50" xfId="0" applyFont="1" applyFill="1" applyBorder="1" applyAlignment="1">
      <alignment horizontal="center" vertical="center"/>
    </xf>
    <xf numFmtId="0" fontId="77" fillId="35" borderId="51" xfId="0" applyFont="1" applyFill="1" applyBorder="1" applyAlignment="1">
      <alignment horizontal="center" vertical="center"/>
    </xf>
    <xf numFmtId="0" fontId="77" fillId="35" borderId="52" xfId="0" applyFont="1" applyFill="1" applyBorder="1" applyAlignment="1">
      <alignment horizontal="center" vertical="center"/>
    </xf>
    <xf numFmtId="0" fontId="77" fillId="35" borderId="49" xfId="0" applyFont="1" applyFill="1" applyBorder="1" applyAlignment="1">
      <alignment horizontal="center" vertical="center"/>
    </xf>
    <xf numFmtId="0" fontId="77" fillId="37" borderId="49" xfId="0" applyFont="1" applyFill="1" applyBorder="1" applyAlignment="1">
      <alignment horizontal="center" vertical="center"/>
    </xf>
    <xf numFmtId="0" fontId="79" fillId="39" borderId="49" xfId="0" applyFont="1" applyFill="1" applyBorder="1" applyAlignment="1">
      <alignment horizontal="center" vertical="center"/>
    </xf>
    <xf numFmtId="0" fontId="77" fillId="40" borderId="53" xfId="0" applyFont="1" applyFill="1" applyBorder="1" applyAlignment="1">
      <alignment horizontal="center" vertical="center"/>
    </xf>
    <xf numFmtId="0" fontId="71" fillId="37" borderId="53" xfId="0" applyFont="1" applyFill="1" applyBorder="1" applyAlignment="1">
      <alignment horizontal="center" vertical="center"/>
    </xf>
    <xf numFmtId="0" fontId="9" fillId="37" borderId="53" xfId="0" applyFont="1" applyFill="1" applyBorder="1" applyAlignment="1">
      <alignment horizontal="center" vertical="center"/>
    </xf>
    <xf numFmtId="0" fontId="77" fillId="37" borderId="42" xfId="0" applyNumberFormat="1" applyFont="1" applyFill="1" applyBorder="1" applyAlignment="1">
      <alignment horizontal="center" vertical="center"/>
    </xf>
    <xf numFmtId="0" fontId="77" fillId="37" borderId="43" xfId="0" applyNumberFormat="1" applyFont="1" applyFill="1" applyBorder="1" applyAlignment="1">
      <alignment horizontal="center" vertical="center"/>
    </xf>
    <xf numFmtId="0" fontId="77" fillId="37" borderId="44" xfId="0" applyNumberFormat="1" applyFont="1" applyFill="1" applyBorder="1" applyAlignment="1">
      <alignment horizontal="center" vertical="center"/>
    </xf>
    <xf numFmtId="0" fontId="77" fillId="35" borderId="53" xfId="0" applyFont="1" applyFill="1" applyBorder="1" applyAlignment="1">
      <alignment horizontal="center" vertical="center"/>
    </xf>
    <xf numFmtId="0" fontId="77" fillId="37" borderId="53" xfId="0" applyFont="1" applyFill="1" applyBorder="1" applyAlignment="1">
      <alignment horizontal="center" vertical="center"/>
    </xf>
    <xf numFmtId="0" fontId="77" fillId="35" borderId="45" xfId="0" applyFont="1" applyFill="1" applyBorder="1" applyAlignment="1">
      <alignment horizontal="center" vertical="center"/>
    </xf>
    <xf numFmtId="0" fontId="71" fillId="0" borderId="45" xfId="0" applyFont="1" applyBorder="1" applyAlignment="1">
      <alignment horizontal="center" vertical="center"/>
    </xf>
    <xf numFmtId="0" fontId="9" fillId="35" borderId="45" xfId="0" applyFont="1" applyFill="1" applyBorder="1" applyAlignment="1">
      <alignment horizontal="center" vertical="center"/>
    </xf>
    <xf numFmtId="0" fontId="77" fillId="35" borderId="46" xfId="0" applyNumberFormat="1" applyFont="1" applyFill="1" applyBorder="1" applyAlignment="1">
      <alignment horizontal="center" vertical="center"/>
    </xf>
    <xf numFmtId="0" fontId="77" fillId="35" borderId="47" xfId="0" applyNumberFormat="1" applyFont="1" applyFill="1" applyBorder="1" applyAlignment="1">
      <alignment horizontal="center" vertical="center"/>
    </xf>
    <xf numFmtId="0" fontId="77" fillId="35" borderId="48" xfId="0" applyNumberFormat="1" applyFont="1" applyFill="1" applyBorder="1" applyAlignment="1">
      <alignment horizontal="center" vertical="center"/>
    </xf>
    <xf numFmtId="0" fontId="77" fillId="35" borderId="49" xfId="0" applyFont="1" applyFill="1" applyBorder="1" applyAlignment="1">
      <alignment horizontal="center" vertical="center"/>
    </xf>
    <xf numFmtId="0" fontId="71" fillId="0" borderId="49" xfId="0" applyFont="1" applyBorder="1" applyAlignment="1">
      <alignment horizontal="center" vertical="center"/>
    </xf>
    <xf numFmtId="0" fontId="9" fillId="35" borderId="49" xfId="0" applyFont="1" applyFill="1" applyBorder="1" applyAlignment="1">
      <alignment horizontal="center" vertical="center"/>
    </xf>
    <xf numFmtId="0" fontId="77" fillId="35" borderId="50" xfId="0" applyNumberFormat="1" applyFont="1" applyFill="1" applyBorder="1" applyAlignment="1">
      <alignment horizontal="center" vertical="center"/>
    </xf>
    <xf numFmtId="0" fontId="77" fillId="35" borderId="51" xfId="0" applyNumberFormat="1" applyFont="1" applyFill="1" applyBorder="1" applyAlignment="1">
      <alignment horizontal="center" vertical="center"/>
    </xf>
    <xf numFmtId="0" fontId="77" fillId="35" borderId="52" xfId="0" applyNumberFormat="1" applyFont="1" applyFill="1" applyBorder="1" applyAlignment="1">
      <alignment horizontal="center" vertical="center"/>
    </xf>
    <xf numFmtId="0" fontId="77" fillId="35" borderId="53" xfId="0" applyFont="1" applyFill="1" applyBorder="1" applyAlignment="1">
      <alignment horizontal="center" vertical="center"/>
    </xf>
    <xf numFmtId="0" fontId="71" fillId="0" borderId="53" xfId="0" applyFont="1" applyBorder="1" applyAlignment="1">
      <alignment horizontal="center" vertical="center"/>
    </xf>
    <xf numFmtId="0" fontId="9" fillId="35" borderId="53" xfId="0" applyFont="1" applyFill="1" applyBorder="1" applyAlignment="1">
      <alignment horizontal="center" vertical="center"/>
    </xf>
    <xf numFmtId="0" fontId="77" fillId="35" borderId="42" xfId="0" applyNumberFormat="1" applyFont="1" applyFill="1" applyBorder="1" applyAlignment="1">
      <alignment horizontal="center" vertical="center"/>
    </xf>
    <xf numFmtId="0" fontId="77" fillId="35" borderId="43" xfId="0" applyNumberFormat="1" applyFont="1" applyFill="1" applyBorder="1" applyAlignment="1">
      <alignment horizontal="center" vertical="center"/>
    </xf>
    <xf numFmtId="0" fontId="77" fillId="35" borderId="44" xfId="0" applyNumberFormat="1" applyFont="1" applyFill="1" applyBorder="1" applyAlignment="1">
      <alignment horizontal="center" vertical="center"/>
    </xf>
    <xf numFmtId="0" fontId="9" fillId="37" borderId="45" xfId="0" applyFont="1" applyFill="1" applyBorder="1" applyAlignment="1">
      <alignment horizontal="center" vertical="center"/>
    </xf>
    <xf numFmtId="0" fontId="9" fillId="40" borderId="53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77" fillId="40" borderId="48" xfId="0" applyFont="1" applyFill="1" applyBorder="1" applyAlignment="1">
      <alignment horizontal="center" vertical="center"/>
    </xf>
    <xf numFmtId="0" fontId="77" fillId="40" borderId="45" xfId="0" applyFont="1" applyFill="1" applyBorder="1" applyAlignment="1">
      <alignment horizontal="center" vertical="center"/>
    </xf>
    <xf numFmtId="0" fontId="77" fillId="40" borderId="44" xfId="0" applyFont="1" applyFill="1" applyBorder="1" applyAlignment="1">
      <alignment horizontal="center" vertical="center"/>
    </xf>
    <xf numFmtId="0" fontId="79" fillId="39" borderId="53" xfId="0" applyFont="1" applyFill="1" applyBorder="1" applyAlignment="1">
      <alignment horizontal="center" vertical="center"/>
    </xf>
    <xf numFmtId="0" fontId="71" fillId="0" borderId="0" xfId="52" applyFont="1" applyBorder="1" applyAlignment="1">
      <alignment vertical="center"/>
      <protection/>
    </xf>
    <xf numFmtId="0" fontId="75" fillId="0" borderId="0" xfId="52" applyFont="1" applyBorder="1" applyAlignment="1">
      <alignment vertical="center"/>
      <protection/>
    </xf>
    <xf numFmtId="185" fontId="71" fillId="0" borderId="0" xfId="52" applyNumberFormat="1" applyFont="1" applyFill="1" applyBorder="1" applyAlignment="1">
      <alignment vertical="center"/>
      <protection/>
    </xf>
    <xf numFmtId="0" fontId="71" fillId="0" borderId="0" xfId="52" applyFont="1" applyFill="1" applyBorder="1" applyAlignment="1">
      <alignment vertical="center"/>
      <protection/>
    </xf>
    <xf numFmtId="0" fontId="71" fillId="0" borderId="0" xfId="52" applyFont="1" applyFill="1" applyBorder="1" applyAlignment="1">
      <alignment horizontal="center" vertical="center"/>
      <protection/>
    </xf>
    <xf numFmtId="0" fontId="78" fillId="0" borderId="0" xfId="52" applyFont="1" applyFill="1" applyBorder="1" applyAlignment="1">
      <alignment horizontal="center" vertical="center"/>
      <protection/>
    </xf>
    <xf numFmtId="0" fontId="71" fillId="0" borderId="0" xfId="52" applyFont="1" applyFill="1" applyBorder="1" applyAlignment="1">
      <alignment horizontal="right" vertical="center"/>
      <protection/>
    </xf>
    <xf numFmtId="180" fontId="71" fillId="0" borderId="0" xfId="52" applyNumberFormat="1" applyFont="1" applyFill="1" applyBorder="1" applyAlignment="1">
      <alignment horizontal="left" vertical="center"/>
      <protection/>
    </xf>
    <xf numFmtId="180" fontId="71" fillId="0" borderId="0" xfId="52" applyNumberFormat="1" applyFont="1" applyFill="1" applyBorder="1" applyAlignment="1">
      <alignment horizontal="center" vertical="center"/>
      <protection/>
    </xf>
    <xf numFmtId="180" fontId="78" fillId="0" borderId="0" xfId="52" applyNumberFormat="1" applyFont="1" applyFill="1" applyBorder="1" applyAlignment="1">
      <alignment horizontal="center" vertical="center"/>
      <protection/>
    </xf>
    <xf numFmtId="0" fontId="0" fillId="0" borderId="32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1" fillId="0" borderId="54" xfId="0" applyFont="1" applyBorder="1" applyAlignment="1">
      <alignment vertical="center"/>
    </xf>
    <xf numFmtId="0" fontId="75" fillId="0" borderId="55" xfId="0" applyFont="1" applyBorder="1" applyAlignment="1">
      <alignment vertical="center"/>
    </xf>
    <xf numFmtId="0" fontId="75" fillId="0" borderId="46" xfId="0" applyFont="1" applyBorder="1" applyAlignment="1">
      <alignment horizontal="center" vertical="center"/>
    </xf>
    <xf numFmtId="0" fontId="80" fillId="0" borderId="48" xfId="0" applyFont="1" applyBorder="1" applyAlignment="1">
      <alignment horizontal="center" vertical="center"/>
    </xf>
    <xf numFmtId="186" fontId="81" fillId="0" borderId="0" xfId="52" applyNumberFormat="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vertical="center" wrapText="1"/>
    </xf>
    <xf numFmtId="186" fontId="71" fillId="0" borderId="0" xfId="52" applyNumberFormat="1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1" fillId="0" borderId="56" xfId="0" applyFont="1" applyBorder="1" applyAlignment="1">
      <alignment vertical="center"/>
    </xf>
    <xf numFmtId="0" fontId="75" fillId="0" borderId="57" xfId="0" applyFont="1" applyBorder="1" applyAlignment="1">
      <alignment vertical="center"/>
    </xf>
    <xf numFmtId="0" fontId="75" fillId="0" borderId="50" xfId="0" applyFont="1" applyBorder="1" applyAlignment="1">
      <alignment horizontal="center" vertical="center"/>
    </xf>
    <xf numFmtId="0" fontId="80" fillId="0" borderId="52" xfId="0" applyFont="1" applyBorder="1" applyAlignment="1">
      <alignment horizontal="center" vertical="center"/>
    </xf>
    <xf numFmtId="186" fontId="81" fillId="0" borderId="37" xfId="52" applyNumberFormat="1" applyFont="1" applyFill="1" applyBorder="1" applyAlignment="1">
      <alignment horizontal="left" vertical="center"/>
      <protection/>
    </xf>
    <xf numFmtId="0" fontId="71" fillId="0" borderId="37" xfId="52" applyFont="1" applyFill="1" applyBorder="1" applyAlignment="1">
      <alignment horizontal="right" vertical="center"/>
      <protection/>
    </xf>
    <xf numFmtId="180" fontId="71" fillId="0" borderId="37" xfId="52" applyNumberFormat="1" applyFont="1" applyFill="1" applyBorder="1" applyAlignment="1">
      <alignment horizontal="left" vertical="center"/>
      <protection/>
    </xf>
    <xf numFmtId="180" fontId="71" fillId="0" borderId="37" xfId="52" applyNumberFormat="1" applyFont="1" applyFill="1" applyBorder="1" applyAlignment="1">
      <alignment horizontal="center" vertical="center"/>
      <protection/>
    </xf>
    <xf numFmtId="180" fontId="78" fillId="0" borderId="37" xfId="52" applyNumberFormat="1" applyFont="1" applyFill="1" applyBorder="1" applyAlignment="1">
      <alignment horizontal="center" vertical="center"/>
      <protection/>
    </xf>
    <xf numFmtId="0" fontId="71" fillId="0" borderId="54" xfId="52" applyFont="1" applyBorder="1" applyAlignment="1">
      <alignment horizontal="right" vertical="center"/>
      <protection/>
    </xf>
    <xf numFmtId="180" fontId="71" fillId="0" borderId="55" xfId="52" applyNumberFormat="1" applyFont="1" applyBorder="1" applyAlignment="1">
      <alignment horizontal="left" vertical="center"/>
      <protection/>
    </xf>
    <xf numFmtId="180" fontId="71" fillId="0" borderId="46" xfId="52" applyNumberFormat="1" applyFont="1" applyBorder="1" applyAlignment="1">
      <alignment horizontal="center" vertical="center"/>
      <protection/>
    </xf>
    <xf numFmtId="1" fontId="78" fillId="0" borderId="48" xfId="52" applyNumberFormat="1" applyFont="1" applyBorder="1" applyAlignment="1">
      <alignment horizontal="center" vertical="center"/>
      <protection/>
    </xf>
    <xf numFmtId="0" fontId="71" fillId="0" borderId="58" xfId="0" applyFont="1" applyBorder="1" applyAlignment="1">
      <alignment vertical="center"/>
    </xf>
    <xf numFmtId="0" fontId="75" fillId="0" borderId="59" xfId="0" applyFont="1" applyBorder="1" applyAlignment="1">
      <alignment vertical="center"/>
    </xf>
    <xf numFmtId="0" fontId="75" fillId="0" borderId="42" xfId="0" applyFont="1" applyBorder="1" applyAlignment="1">
      <alignment horizontal="center" vertical="center"/>
    </xf>
    <xf numFmtId="0" fontId="80" fillId="0" borderId="44" xfId="0" applyFont="1" applyBorder="1" applyAlignment="1">
      <alignment horizontal="center" vertical="center"/>
    </xf>
    <xf numFmtId="0" fontId="71" fillId="0" borderId="56" xfId="52" applyFont="1" applyBorder="1" applyAlignment="1">
      <alignment horizontal="right" vertical="center"/>
      <protection/>
    </xf>
    <xf numFmtId="180" fontId="71" fillId="0" borderId="57" xfId="52" applyNumberFormat="1" applyFont="1" applyBorder="1" applyAlignment="1">
      <alignment horizontal="left" vertical="center"/>
      <protection/>
    </xf>
    <xf numFmtId="180" fontId="71" fillId="0" borderId="50" xfId="52" applyNumberFormat="1" applyFont="1" applyBorder="1" applyAlignment="1">
      <alignment horizontal="center" vertical="center"/>
      <protection/>
    </xf>
    <xf numFmtId="1" fontId="78" fillId="0" borderId="52" xfId="52" applyNumberFormat="1" applyFont="1" applyBorder="1" applyAlignment="1">
      <alignment horizontal="center" vertical="center"/>
      <protection/>
    </xf>
    <xf numFmtId="186" fontId="71" fillId="0" borderId="60" xfId="52" applyNumberFormat="1" applyFont="1" applyBorder="1" applyAlignment="1">
      <alignment vertical="center"/>
      <protection/>
    </xf>
    <xf numFmtId="180" fontId="71" fillId="0" borderId="0" xfId="52" applyNumberFormat="1" applyFont="1" applyBorder="1" applyAlignment="1">
      <alignment horizontal="left" vertical="center"/>
      <protection/>
    </xf>
    <xf numFmtId="0" fontId="71" fillId="0" borderId="58" xfId="52" applyFont="1" applyBorder="1" applyAlignment="1">
      <alignment horizontal="right" vertical="center"/>
      <protection/>
    </xf>
    <xf numFmtId="180" fontId="71" fillId="0" borderId="59" xfId="52" applyNumberFormat="1" applyFont="1" applyBorder="1" applyAlignment="1">
      <alignment horizontal="left" vertical="center"/>
      <protection/>
    </xf>
    <xf numFmtId="180" fontId="71" fillId="0" borderId="42" xfId="52" applyNumberFormat="1" applyFont="1" applyBorder="1" applyAlignment="1">
      <alignment horizontal="center" vertical="center"/>
      <protection/>
    </xf>
    <xf numFmtId="1" fontId="78" fillId="0" borderId="44" xfId="52" applyNumberFormat="1" applyFont="1" applyBorder="1" applyAlignment="1">
      <alignment horizontal="center" vertical="center"/>
      <protection/>
    </xf>
    <xf numFmtId="186" fontId="71" fillId="0" borderId="10" xfId="52" applyNumberFormat="1" applyFont="1" applyBorder="1" applyAlignment="1">
      <alignment vertical="center"/>
      <protection/>
    </xf>
    <xf numFmtId="186" fontId="71" fillId="0" borderId="32" xfId="0" applyNumberFormat="1" applyFont="1" applyFill="1" applyBorder="1" applyAlignment="1">
      <alignment horizontal="left" vertical="center"/>
    </xf>
    <xf numFmtId="0" fontId="71" fillId="0" borderId="32" xfId="52" applyFont="1" applyFill="1" applyBorder="1" applyAlignment="1">
      <alignment horizontal="right" vertical="center"/>
      <protection/>
    </xf>
    <xf numFmtId="180" fontId="71" fillId="0" borderId="32" xfId="52" applyNumberFormat="1" applyFont="1" applyFill="1" applyBorder="1" applyAlignment="1">
      <alignment horizontal="left" vertical="center"/>
      <protection/>
    </xf>
    <xf numFmtId="180" fontId="71" fillId="0" borderId="32" xfId="52" applyNumberFormat="1" applyFont="1" applyFill="1" applyBorder="1" applyAlignment="1">
      <alignment horizontal="center" vertical="center"/>
      <protection/>
    </xf>
    <xf numFmtId="180" fontId="78" fillId="0" borderId="32" xfId="52" applyNumberFormat="1" applyFont="1" applyFill="1" applyBorder="1" applyAlignment="1">
      <alignment horizontal="center" vertical="center"/>
      <protection/>
    </xf>
    <xf numFmtId="186" fontId="71" fillId="0" borderId="0" xfId="0" applyNumberFormat="1" applyFont="1" applyFill="1" applyBorder="1" applyAlignment="1">
      <alignment horizontal="left" vertical="center"/>
    </xf>
    <xf numFmtId="0" fontId="75" fillId="0" borderId="40" xfId="0" applyFont="1" applyBorder="1" applyAlignment="1">
      <alignment vertical="center"/>
    </xf>
    <xf numFmtId="180" fontId="71" fillId="0" borderId="61" xfId="52" applyNumberFormat="1" applyFont="1" applyBorder="1" applyAlignment="1">
      <alignment horizontal="left" vertical="center"/>
      <protection/>
    </xf>
    <xf numFmtId="0" fontId="71" fillId="0" borderId="46" xfId="0" applyFont="1" applyBorder="1" applyAlignment="1">
      <alignment vertical="center"/>
    </xf>
    <xf numFmtId="0" fontId="75" fillId="0" borderId="47" xfId="0" applyFont="1" applyBorder="1" applyAlignment="1">
      <alignment vertical="center"/>
    </xf>
    <xf numFmtId="186" fontId="71" fillId="0" borderId="62" xfId="52" applyNumberFormat="1" applyFont="1" applyBorder="1" applyAlignment="1">
      <alignment vertical="center"/>
      <protection/>
    </xf>
    <xf numFmtId="180" fontId="71" fillId="0" borderId="60" xfId="52" applyNumberFormat="1" applyFont="1" applyBorder="1" applyAlignment="1">
      <alignment horizontal="left" vertical="center"/>
      <protection/>
    </xf>
    <xf numFmtId="0" fontId="71" fillId="0" borderId="50" xfId="0" applyFont="1" applyBorder="1" applyAlignment="1">
      <alignment vertical="center"/>
    </xf>
    <xf numFmtId="0" fontId="75" fillId="0" borderId="51" xfId="0" applyFont="1" applyBorder="1" applyAlignment="1">
      <alignment vertical="center"/>
    </xf>
    <xf numFmtId="186" fontId="71" fillId="0" borderId="63" xfId="52" applyNumberFormat="1" applyFont="1" applyBorder="1" applyAlignment="1">
      <alignment vertical="center"/>
      <protection/>
    </xf>
    <xf numFmtId="180" fontId="71" fillId="0" borderId="10" xfId="52" applyNumberFormat="1" applyFont="1" applyBorder="1" applyAlignment="1">
      <alignment horizontal="left" vertical="center"/>
      <protection/>
    </xf>
    <xf numFmtId="0" fontId="71" fillId="0" borderId="42" xfId="0" applyFont="1" applyBorder="1" applyAlignment="1">
      <alignment vertical="center"/>
    </xf>
    <xf numFmtId="0" fontId="75" fillId="0" borderId="43" xfId="0" applyFont="1" applyBorder="1" applyAlignment="1">
      <alignment vertical="center"/>
    </xf>
    <xf numFmtId="186" fontId="71" fillId="0" borderId="11" xfId="52" applyNumberFormat="1" applyFont="1" applyBorder="1" applyAlignment="1">
      <alignment vertical="center"/>
      <protection/>
    </xf>
    <xf numFmtId="0" fontId="82" fillId="0" borderId="46" xfId="0" applyFont="1" applyBorder="1" applyAlignment="1">
      <alignment horizontal="center" vertical="center"/>
    </xf>
    <xf numFmtId="0" fontId="71" fillId="0" borderId="0" xfId="52" applyFont="1" applyBorder="1" applyAlignment="1">
      <alignment horizontal="right" vertical="center"/>
      <protection/>
    </xf>
    <xf numFmtId="180" fontId="71" fillId="0" borderId="0" xfId="52" applyNumberFormat="1" applyFont="1" applyBorder="1" applyAlignment="1">
      <alignment horizontal="center" vertical="center"/>
      <protection/>
    </xf>
    <xf numFmtId="180" fontId="78" fillId="0" borderId="0" xfId="52" applyNumberFormat="1" applyFont="1" applyBorder="1" applyAlignment="1">
      <alignment horizontal="center" vertical="center"/>
      <protection/>
    </xf>
    <xf numFmtId="0" fontId="71" fillId="0" borderId="46" xfId="52" applyFont="1" applyBorder="1" applyAlignment="1">
      <alignment horizontal="right" vertical="center"/>
      <protection/>
    </xf>
    <xf numFmtId="181" fontId="71" fillId="0" borderId="47" xfId="52" applyNumberFormat="1" applyFont="1" applyBorder="1" applyAlignment="1">
      <alignment horizontal="left" vertical="center"/>
      <protection/>
    </xf>
    <xf numFmtId="181" fontId="71" fillId="0" borderId="47" xfId="52" applyNumberFormat="1" applyFont="1" applyBorder="1" applyAlignment="1">
      <alignment horizontal="center" vertical="center"/>
      <protection/>
    </xf>
    <xf numFmtId="0" fontId="82" fillId="0" borderId="50" xfId="0" applyFont="1" applyBorder="1" applyAlignment="1">
      <alignment horizontal="center" vertical="center"/>
    </xf>
    <xf numFmtId="0" fontId="71" fillId="0" borderId="50" xfId="52" applyFont="1" applyBorder="1" applyAlignment="1">
      <alignment horizontal="right" vertical="center"/>
      <protection/>
    </xf>
    <xf numFmtId="181" fontId="71" fillId="0" borderId="51" xfId="52" applyNumberFormat="1" applyFont="1" applyBorder="1" applyAlignment="1">
      <alignment horizontal="left" vertical="center"/>
      <protection/>
    </xf>
    <xf numFmtId="181" fontId="71" fillId="0" borderId="51" xfId="52" applyNumberFormat="1" applyFont="1" applyBorder="1" applyAlignment="1">
      <alignment horizontal="center" vertical="center"/>
      <protection/>
    </xf>
    <xf numFmtId="0" fontId="82" fillId="0" borderId="42" xfId="0" applyFont="1" applyBorder="1" applyAlignment="1">
      <alignment horizontal="center" vertical="center"/>
    </xf>
    <xf numFmtId="0" fontId="71" fillId="0" borderId="11" xfId="52" applyFont="1" applyBorder="1" applyAlignment="1">
      <alignment vertical="center"/>
      <protection/>
    </xf>
    <xf numFmtId="0" fontId="71" fillId="0" borderId="42" xfId="52" applyFont="1" applyBorder="1" applyAlignment="1">
      <alignment horizontal="right" vertical="center"/>
      <protection/>
    </xf>
    <xf numFmtId="181" fontId="71" fillId="0" borderId="43" xfId="52" applyNumberFormat="1" applyFont="1" applyBorder="1" applyAlignment="1">
      <alignment horizontal="left" vertical="center"/>
      <protection/>
    </xf>
    <xf numFmtId="181" fontId="71" fillId="0" borderId="43" xfId="52" applyNumberFormat="1" applyFont="1" applyBorder="1" applyAlignment="1">
      <alignment horizontal="center" vertical="center"/>
      <protection/>
    </xf>
    <xf numFmtId="181" fontId="71" fillId="0" borderId="55" xfId="52" applyNumberFormat="1" applyFont="1" applyBorder="1" applyAlignment="1">
      <alignment horizontal="left" vertical="center"/>
      <protection/>
    </xf>
    <xf numFmtId="181" fontId="71" fillId="0" borderId="46" xfId="52" applyNumberFormat="1" applyFont="1" applyBorder="1" applyAlignment="1">
      <alignment horizontal="center" vertical="center"/>
      <protection/>
    </xf>
    <xf numFmtId="181" fontId="71" fillId="0" borderId="57" xfId="52" applyNumberFormat="1" applyFont="1" applyBorder="1" applyAlignment="1">
      <alignment horizontal="left" vertical="center"/>
      <protection/>
    </xf>
    <xf numFmtId="181" fontId="71" fillId="0" borderId="50" xfId="52" applyNumberFormat="1" applyFont="1" applyBorder="1" applyAlignment="1">
      <alignment horizontal="center" vertical="center"/>
      <protection/>
    </xf>
    <xf numFmtId="181" fontId="71" fillId="0" borderId="59" xfId="52" applyNumberFormat="1" applyFont="1" applyBorder="1" applyAlignment="1">
      <alignment horizontal="left" vertical="center"/>
      <protection/>
    </xf>
    <xf numFmtId="181" fontId="71" fillId="0" borderId="42" xfId="52" applyNumberFormat="1" applyFont="1" applyBorder="1" applyAlignment="1">
      <alignment horizontal="center" vertical="center"/>
      <protection/>
    </xf>
    <xf numFmtId="180" fontId="71" fillId="0" borderId="34" xfId="52" applyNumberFormat="1" applyFont="1" applyBorder="1" applyAlignment="1">
      <alignment horizontal="left" vertical="center"/>
      <protection/>
    </xf>
    <xf numFmtId="0" fontId="81" fillId="0" borderId="0" xfId="52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185" fontId="71" fillId="0" borderId="0" xfId="0" applyNumberFormat="1" applyFont="1" applyFill="1" applyBorder="1" applyAlignment="1">
      <alignment horizontal="left" vertical="center"/>
    </xf>
    <xf numFmtId="0" fontId="83" fillId="0" borderId="0" xfId="52" applyFont="1" applyFill="1" applyBorder="1" applyAlignment="1">
      <alignment horizontal="right" vertical="center"/>
      <protection/>
    </xf>
    <xf numFmtId="0" fontId="83" fillId="0" borderId="0" xfId="52" applyFont="1" applyFill="1" applyBorder="1" applyAlignment="1">
      <alignment horizontal="center" vertical="center"/>
      <protection/>
    </xf>
    <xf numFmtId="180" fontId="83" fillId="0" borderId="0" xfId="52" applyNumberFormat="1" applyFont="1" applyFill="1" applyBorder="1" applyAlignment="1">
      <alignment horizontal="center" vertical="center"/>
      <protection/>
    </xf>
    <xf numFmtId="180" fontId="83" fillId="0" borderId="0" xfId="52" applyNumberFormat="1" applyFont="1" applyFill="1" applyBorder="1" applyAlignment="1">
      <alignment horizontal="left" vertical="center"/>
      <protection/>
    </xf>
    <xf numFmtId="185" fontId="78" fillId="0" borderId="0" xfId="52" applyNumberFormat="1" applyFont="1" applyAlignment="1">
      <alignment horizontal="left"/>
      <protection/>
    </xf>
    <xf numFmtId="0" fontId="71" fillId="0" borderId="0" xfId="52" applyFont="1" applyAlignment="1">
      <alignment horizontal="right"/>
      <protection/>
    </xf>
    <xf numFmtId="0" fontId="71" fillId="0" borderId="0" xfId="52" applyFont="1" applyAlignment="1">
      <alignment horizontal="center"/>
      <protection/>
    </xf>
    <xf numFmtId="180" fontId="78" fillId="0" borderId="0" xfId="52" applyNumberFormat="1" applyFont="1" applyBorder="1" applyAlignment="1">
      <alignment horizontal="center"/>
      <protection/>
    </xf>
    <xf numFmtId="0" fontId="78" fillId="0" borderId="0" xfId="52" applyFont="1" applyBorder="1" applyAlignment="1">
      <alignment horizontal="left" vertical="center"/>
      <protection/>
    </xf>
    <xf numFmtId="0" fontId="78" fillId="0" borderId="0" xfId="52" applyFont="1" applyAlignment="1">
      <alignment horizontal="left"/>
      <protection/>
    </xf>
    <xf numFmtId="180" fontId="71" fillId="0" borderId="0" xfId="52" applyNumberFormat="1" applyFont="1" applyBorder="1" applyAlignment="1">
      <alignment horizontal="left"/>
      <protection/>
    </xf>
    <xf numFmtId="180" fontId="71" fillId="0" borderId="0" xfId="52" applyNumberFormat="1" applyFont="1" applyBorder="1" applyAlignment="1">
      <alignment horizontal="center"/>
      <protection/>
    </xf>
    <xf numFmtId="0" fontId="71" fillId="0" borderId="41" xfId="0" applyFont="1" applyBorder="1" applyAlignment="1">
      <alignment vertical="center"/>
    </xf>
    <xf numFmtId="0" fontId="71" fillId="0" borderId="40" xfId="0" applyFont="1" applyBorder="1" applyAlignment="1">
      <alignment vertical="center"/>
    </xf>
    <xf numFmtId="0" fontId="71" fillId="0" borderId="64" xfId="0" applyFont="1" applyBorder="1" applyAlignment="1">
      <alignment vertical="center"/>
    </xf>
    <xf numFmtId="0" fontId="71" fillId="0" borderId="65" xfId="0" applyFont="1" applyBorder="1" applyAlignment="1">
      <alignment vertical="center"/>
    </xf>
    <xf numFmtId="0" fontId="71" fillId="0" borderId="6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67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68" xfId="0" applyBorder="1" applyAlignment="1">
      <alignment vertical="center"/>
    </xf>
    <xf numFmtId="0" fontId="75" fillId="0" borderId="69" xfId="0" applyFont="1" applyBorder="1" applyAlignment="1">
      <alignment horizontal="center" vertical="center"/>
    </xf>
    <xf numFmtId="0" fontId="82" fillId="0" borderId="70" xfId="0" applyFont="1" applyBorder="1" applyAlignment="1">
      <alignment horizontal="center" vertical="center"/>
    </xf>
    <xf numFmtId="0" fontId="75" fillId="0" borderId="71" xfId="0" applyFont="1" applyBorder="1" applyAlignment="1">
      <alignment horizontal="center" vertical="center"/>
    </xf>
    <xf numFmtId="0" fontId="71" fillId="0" borderId="48" xfId="0" applyFont="1" applyBorder="1" applyAlignment="1">
      <alignment vertical="center"/>
    </xf>
    <xf numFmtId="0" fontId="71" fillId="0" borderId="52" xfId="0" applyFont="1" applyBorder="1" applyAlignment="1">
      <alignment vertical="center"/>
    </xf>
    <xf numFmtId="0" fontId="71" fillId="0" borderId="44" xfId="0" applyFont="1" applyBorder="1" applyAlignment="1">
      <alignment vertical="center"/>
    </xf>
    <xf numFmtId="0" fontId="71" fillId="0" borderId="21" xfId="0" applyFont="1" applyBorder="1" applyAlignment="1">
      <alignment vertical="center"/>
    </xf>
    <xf numFmtId="0" fontId="78" fillId="0" borderId="34" xfId="0" applyFont="1" applyBorder="1" applyAlignment="1">
      <alignment horizontal="center" vertical="center"/>
    </xf>
    <xf numFmtId="0" fontId="85" fillId="0" borderId="22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71" fillId="0" borderId="25" xfId="0" applyFont="1" applyBorder="1" applyAlignment="1">
      <alignment vertical="center"/>
    </xf>
    <xf numFmtId="0" fontId="78" fillId="0" borderId="35" xfId="0" applyFont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71" fillId="0" borderId="39" xfId="0" applyFont="1" applyBorder="1" applyAlignment="1">
      <alignment vertical="center"/>
    </xf>
    <xf numFmtId="0" fontId="78" fillId="0" borderId="72" xfId="0" applyFont="1" applyBorder="1" applyAlignment="1">
      <alignment horizontal="center" vertical="center"/>
    </xf>
    <xf numFmtId="0" fontId="85" fillId="0" borderId="36" xfId="0" applyFont="1" applyBorder="1" applyAlignment="1">
      <alignment horizontal="center" vertical="center"/>
    </xf>
    <xf numFmtId="0" fontId="71" fillId="0" borderId="30" xfId="0" applyFont="1" applyBorder="1" applyAlignment="1">
      <alignment horizontal="center" vertical="center"/>
    </xf>
    <xf numFmtId="0" fontId="71" fillId="0" borderId="39" xfId="0" applyFont="1" applyBorder="1" applyAlignment="1">
      <alignment horizontal="center" vertical="center"/>
    </xf>
    <xf numFmtId="0" fontId="71" fillId="0" borderId="36" xfId="0" applyFont="1" applyBorder="1" applyAlignment="1">
      <alignment horizontal="center" vertical="center"/>
    </xf>
    <xf numFmtId="0" fontId="71" fillId="0" borderId="12" xfId="0" applyFont="1" applyBorder="1" applyAlignment="1">
      <alignment vertical="center"/>
    </xf>
    <xf numFmtId="0" fontId="78" fillId="0" borderId="13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194" fontId="71" fillId="0" borderId="22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6" fillId="33" borderId="73" xfId="53" applyFont="1" applyFill="1" applyBorder="1" applyAlignment="1">
      <alignment horizontal="center" vertical="center" wrapText="1"/>
      <protection/>
    </xf>
    <xf numFmtId="0" fontId="6" fillId="33" borderId="74" xfId="53" applyFont="1" applyFill="1" applyBorder="1" applyAlignment="1">
      <alignment horizontal="center" vertical="center" wrapText="1"/>
      <protection/>
    </xf>
    <xf numFmtId="0" fontId="9" fillId="0" borderId="75" xfId="53" applyFont="1" applyBorder="1" applyAlignment="1">
      <alignment horizontal="center" vertical="center" wrapText="1"/>
      <protection/>
    </xf>
    <xf numFmtId="0" fontId="50" fillId="0" borderId="0" xfId="53" applyFont="1" applyBorder="1" applyAlignment="1">
      <alignment horizontal="center" vertical="top"/>
      <protection/>
    </xf>
    <xf numFmtId="0" fontId="0" fillId="0" borderId="0" xfId="0" applyAlignment="1">
      <alignment vertical="top"/>
    </xf>
    <xf numFmtId="0" fontId="6" fillId="33" borderId="76" xfId="53" applyNumberFormat="1" applyFont="1" applyFill="1" applyBorder="1" applyAlignment="1">
      <alignment horizontal="center" vertical="center" wrapText="1"/>
      <protection/>
    </xf>
    <xf numFmtId="0" fontId="9" fillId="33" borderId="77" xfId="53" applyNumberFormat="1" applyFont="1" applyFill="1" applyBorder="1" applyAlignment="1">
      <alignment horizontal="center" vertical="center" wrapText="1"/>
      <protection/>
    </xf>
    <xf numFmtId="0" fontId="6" fillId="33" borderId="78" xfId="53" applyFont="1" applyFill="1" applyBorder="1" applyAlignment="1">
      <alignment vertical="center" wrapText="1"/>
      <protection/>
    </xf>
    <xf numFmtId="0" fontId="9" fillId="33" borderId="17" xfId="53" applyFont="1" applyFill="1" applyBorder="1" applyAlignment="1">
      <alignment vertical="center" wrapText="1"/>
      <protection/>
    </xf>
    <xf numFmtId="187" fontId="6" fillId="33" borderId="79" xfId="0" applyNumberFormat="1" applyFont="1" applyFill="1" applyBorder="1" applyAlignment="1">
      <alignment horizontal="center" vertical="center" wrapText="1"/>
    </xf>
    <xf numFmtId="0" fontId="78" fillId="33" borderId="80" xfId="0" applyFont="1" applyFill="1" applyBorder="1" applyAlignment="1">
      <alignment horizontal="center" vertical="center" wrapText="1"/>
    </xf>
    <xf numFmtId="187" fontId="3" fillId="33" borderId="81" xfId="0" applyNumberFormat="1" applyFont="1" applyFill="1" applyBorder="1" applyAlignment="1">
      <alignment horizontal="center" vertical="center" wrapText="1"/>
    </xf>
    <xf numFmtId="0" fontId="85" fillId="33" borderId="16" xfId="0" applyFont="1" applyFill="1" applyBorder="1" applyAlignment="1">
      <alignment horizontal="center" vertical="center" wrapText="1"/>
    </xf>
    <xf numFmtId="0" fontId="6" fillId="33" borderId="76" xfId="53" applyFont="1" applyFill="1" applyBorder="1" applyAlignment="1">
      <alignment horizontal="center" vertical="center" wrapText="1"/>
      <protection/>
    </xf>
    <xf numFmtId="0" fontId="9" fillId="33" borderId="77" xfId="53" applyFont="1" applyFill="1" applyBorder="1" applyAlignment="1">
      <alignment horizontal="center" vertical="center" wrapText="1"/>
      <protection/>
    </xf>
    <xf numFmtId="0" fontId="0" fillId="33" borderId="75" xfId="0" applyFont="1" applyFill="1" applyBorder="1" applyAlignment="1">
      <alignment horizontal="center" vertical="center" wrapText="1"/>
    </xf>
    <xf numFmtId="0" fontId="6" fillId="33" borderId="75" xfId="53" applyFont="1" applyFill="1" applyBorder="1" applyAlignment="1">
      <alignment horizontal="center" vertical="center" wrapText="1"/>
      <protection/>
    </xf>
    <xf numFmtId="0" fontId="78" fillId="35" borderId="72" xfId="0" applyFont="1" applyFill="1" applyBorder="1" applyAlignment="1">
      <alignment horizontal="center" vertical="center"/>
    </xf>
    <xf numFmtId="0" fontId="77" fillId="35" borderId="72" xfId="0" applyFont="1" applyFill="1" applyBorder="1" applyAlignment="1">
      <alignment horizontal="center" vertical="center"/>
    </xf>
    <xf numFmtId="0" fontId="77" fillId="35" borderId="34" xfId="0" applyFont="1" applyFill="1" applyBorder="1" applyAlignment="1">
      <alignment horizontal="center" vertical="center"/>
    </xf>
    <xf numFmtId="0" fontId="81" fillId="35" borderId="35" xfId="0" applyFont="1" applyFill="1" applyBorder="1" applyAlignment="1">
      <alignment horizontal="center" vertical="center"/>
    </xf>
    <xf numFmtId="0" fontId="77" fillId="37" borderId="41" xfId="0" applyFont="1" applyFill="1" applyBorder="1" applyAlignment="1">
      <alignment horizontal="center" vertical="center"/>
    </xf>
    <xf numFmtId="0" fontId="77" fillId="37" borderId="40" xfId="0" applyFont="1" applyFill="1" applyBorder="1" applyAlignment="1">
      <alignment horizontal="center" vertical="center"/>
    </xf>
    <xf numFmtId="0" fontId="77" fillId="37" borderId="64" xfId="0" applyFont="1" applyFill="1" applyBorder="1" applyAlignment="1">
      <alignment horizontal="center" vertical="center"/>
    </xf>
    <xf numFmtId="0" fontId="77" fillId="35" borderId="45" xfId="0" applyFont="1" applyFill="1" applyBorder="1" applyAlignment="1">
      <alignment horizontal="center" vertical="center"/>
    </xf>
    <xf numFmtId="0" fontId="77" fillId="35" borderId="49" xfId="0" applyFont="1" applyFill="1" applyBorder="1" applyAlignment="1">
      <alignment horizontal="center" vertical="center"/>
    </xf>
    <xf numFmtId="0" fontId="77" fillId="35" borderId="53" xfId="0" applyFont="1" applyFill="1" applyBorder="1" applyAlignment="1">
      <alignment horizontal="center" vertical="center"/>
    </xf>
    <xf numFmtId="0" fontId="81" fillId="35" borderId="72" xfId="0" applyFont="1" applyFill="1" applyBorder="1" applyAlignment="1">
      <alignment horizontal="center" vertical="center"/>
    </xf>
    <xf numFmtId="0" fontId="81" fillId="35" borderId="34" xfId="0" applyFont="1" applyFill="1" applyBorder="1" applyAlignment="1">
      <alignment horizontal="center" vertical="center"/>
    </xf>
    <xf numFmtId="0" fontId="77" fillId="37" borderId="45" xfId="0" applyFont="1" applyFill="1" applyBorder="1" applyAlignment="1">
      <alignment horizontal="center" vertical="center"/>
    </xf>
    <xf numFmtId="0" fontId="77" fillId="37" borderId="49" xfId="0" applyFont="1" applyFill="1" applyBorder="1" applyAlignment="1">
      <alignment horizontal="center" vertical="center"/>
    </xf>
    <xf numFmtId="0" fontId="77" fillId="37" borderId="53" xfId="0" applyFont="1" applyFill="1" applyBorder="1" applyAlignment="1">
      <alignment horizontal="center" vertical="center"/>
    </xf>
    <xf numFmtId="0" fontId="78" fillId="35" borderId="45" xfId="0" applyFont="1" applyFill="1" applyBorder="1" applyAlignment="1">
      <alignment horizontal="center" vertical="center"/>
    </xf>
    <xf numFmtId="0" fontId="77" fillId="37" borderId="35" xfId="0" applyFont="1" applyFill="1" applyBorder="1" applyAlignment="1">
      <alignment horizontal="center" vertical="center"/>
    </xf>
    <xf numFmtId="0" fontId="86" fillId="35" borderId="0" xfId="0" applyFont="1" applyFill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77" fillId="35" borderId="41" xfId="0" applyFont="1" applyFill="1" applyBorder="1" applyAlignment="1">
      <alignment horizontal="center" vertical="center"/>
    </xf>
    <xf numFmtId="0" fontId="77" fillId="35" borderId="40" xfId="0" applyFont="1" applyFill="1" applyBorder="1" applyAlignment="1">
      <alignment horizontal="center" vertical="center"/>
    </xf>
    <xf numFmtId="0" fontId="77" fillId="35" borderId="64" xfId="0" applyFont="1" applyFill="1" applyBorder="1" applyAlignment="1">
      <alignment horizontal="center" vertical="center"/>
    </xf>
    <xf numFmtId="186" fontId="81" fillId="37" borderId="62" xfId="52" applyNumberFormat="1" applyFont="1" applyFill="1" applyBorder="1" applyAlignment="1">
      <alignment horizontal="left" vertical="center"/>
      <protection/>
    </xf>
    <xf numFmtId="0" fontId="0" fillId="0" borderId="63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81" fillId="37" borderId="72" xfId="52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80" fillId="37" borderId="82" xfId="52" applyFont="1" applyFill="1" applyBorder="1" applyAlignment="1">
      <alignment horizontal="center" vertical="center"/>
      <protection/>
    </xf>
    <xf numFmtId="0" fontId="80" fillId="37" borderId="83" xfId="52" applyFont="1" applyFill="1" applyBorder="1" applyAlignment="1">
      <alignment horizontal="center" vertical="center"/>
      <protection/>
    </xf>
    <xf numFmtId="0" fontId="80" fillId="37" borderId="84" xfId="52" applyFont="1" applyFill="1" applyBorder="1" applyAlignment="1">
      <alignment horizontal="center" vertical="center"/>
      <protection/>
    </xf>
    <xf numFmtId="186" fontId="81" fillId="37" borderId="72" xfId="52" applyNumberFormat="1" applyFont="1" applyFill="1" applyBorder="1" applyAlignment="1">
      <alignment horizontal="left" vertical="center"/>
      <protection/>
    </xf>
    <xf numFmtId="0" fontId="0" fillId="0" borderId="38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80" fillId="37" borderId="84" xfId="0" applyFont="1" applyFill="1" applyBorder="1" applyAlignment="1">
      <alignment horizontal="center" vertical="center"/>
    </xf>
    <xf numFmtId="186" fontId="49" fillId="0" borderId="0" xfId="52" applyNumberFormat="1" applyFont="1" applyAlignment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0" fillId="0" borderId="38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186" fontId="81" fillId="37" borderId="45" xfId="52" applyNumberFormat="1" applyFont="1" applyFill="1" applyBorder="1" applyAlignment="1">
      <alignment horizontal="left" vertical="center"/>
      <protection/>
    </xf>
    <xf numFmtId="0" fontId="0" fillId="0" borderId="49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81" fillId="37" borderId="72" xfId="52" applyFont="1" applyFill="1" applyBorder="1" applyAlignment="1">
      <alignment horizontal="center" vertical="center" wrapText="1"/>
      <protection/>
    </xf>
    <xf numFmtId="0" fontId="0" fillId="0" borderId="3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80" fillId="37" borderId="62" xfId="52" applyFont="1" applyFill="1" applyBorder="1" applyAlignment="1">
      <alignment horizontal="center" vertical="center" wrapText="1"/>
      <protection/>
    </xf>
    <xf numFmtId="0" fontId="75" fillId="0" borderId="32" xfId="0" applyFont="1" applyBorder="1" applyAlignment="1">
      <alignment horizontal="center" vertical="center" wrapText="1"/>
    </xf>
    <xf numFmtId="0" fontId="75" fillId="0" borderId="60" xfId="0" applyFont="1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7"/>
  <sheetViews>
    <sheetView showGridLines="0" tabSelected="1" zoomScale="150" zoomScaleNormal="150" zoomScalePageLayoutView="0" workbookViewId="0" topLeftCell="A1">
      <selection activeCell="C2" sqref="C2:C3"/>
    </sheetView>
  </sheetViews>
  <sheetFormatPr defaultColWidth="11.00390625" defaultRowHeight="15.75"/>
  <cols>
    <col min="1" max="1" width="0.6171875" style="63" customWidth="1"/>
    <col min="2" max="2" width="4.875" style="62" customWidth="1"/>
    <col min="3" max="3" width="25.625" style="63" customWidth="1"/>
    <col min="4" max="4" width="6.625" style="86" customWidth="1"/>
    <col min="5" max="5" width="6.625" style="89" customWidth="1"/>
    <col min="6" max="6" width="7.125" style="63" customWidth="1"/>
    <col min="7" max="7" width="9.125" style="63" customWidth="1"/>
    <col min="8" max="8" width="16.125" style="63" customWidth="1"/>
    <col min="9" max="9" width="0.875" style="63" customWidth="1"/>
    <col min="10" max="10" width="7.125" style="63" customWidth="1"/>
    <col min="11" max="11" width="6.375" style="63" customWidth="1"/>
    <col min="12" max="12" width="6.125" style="63" customWidth="1"/>
    <col min="13" max="13" width="0.875" style="63" customWidth="1"/>
    <col min="14" max="14" width="11.125" style="63" customWidth="1"/>
    <col min="15" max="15" width="11.625" style="63" customWidth="1"/>
    <col min="16" max="16" width="11.125" style="63" customWidth="1"/>
    <col min="17" max="17" width="0.875" style="63" customWidth="1"/>
    <col min="18" max="18" width="7.00390625" style="63" customWidth="1"/>
    <col min="19" max="19" width="7.125" style="63" customWidth="1"/>
    <col min="20" max="20" width="1.37890625" style="63" customWidth="1"/>
    <col min="21" max="16384" width="11.00390625" style="63" customWidth="1"/>
  </cols>
  <sheetData>
    <row r="1" spans="2:19" s="19" customFormat="1" ht="48.75" customHeight="1" thickBot="1">
      <c r="B1" s="332" t="s">
        <v>305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</row>
    <row r="2" spans="2:19" s="20" customFormat="1" ht="27" customHeight="1">
      <c r="B2" s="334" t="s">
        <v>5</v>
      </c>
      <c r="C2" s="336" t="s">
        <v>7</v>
      </c>
      <c r="D2" s="338" t="s">
        <v>184</v>
      </c>
      <c r="E2" s="340" t="s">
        <v>183</v>
      </c>
      <c r="F2" s="342" t="s">
        <v>182</v>
      </c>
      <c r="G2" s="330" t="s">
        <v>8</v>
      </c>
      <c r="H2" s="344"/>
      <c r="J2" s="329" t="s">
        <v>9</v>
      </c>
      <c r="K2" s="330"/>
      <c r="L2" s="345"/>
      <c r="M2" s="21"/>
      <c r="N2" s="329" t="s">
        <v>180</v>
      </c>
      <c r="O2" s="330"/>
      <c r="P2" s="331"/>
      <c r="R2" s="329" t="s">
        <v>179</v>
      </c>
      <c r="S2" s="331"/>
    </row>
    <row r="3" spans="2:19" s="20" customFormat="1" ht="41.25" customHeight="1" thickBot="1">
      <c r="B3" s="335"/>
      <c r="C3" s="337"/>
      <c r="D3" s="339"/>
      <c r="E3" s="341"/>
      <c r="F3" s="343"/>
      <c r="G3" s="22" t="s">
        <v>10</v>
      </c>
      <c r="H3" s="24" t="s">
        <v>11</v>
      </c>
      <c r="J3" s="22" t="s">
        <v>12</v>
      </c>
      <c r="K3" s="23" t="s">
        <v>181</v>
      </c>
      <c r="L3" s="24" t="s">
        <v>5</v>
      </c>
      <c r="M3" s="21"/>
      <c r="N3" s="25" t="s">
        <v>14</v>
      </c>
      <c r="O3" s="26" t="s">
        <v>15</v>
      </c>
      <c r="P3" s="27" t="s">
        <v>13</v>
      </c>
      <c r="R3" s="28" t="s">
        <v>3</v>
      </c>
      <c r="S3" s="27" t="s">
        <v>4</v>
      </c>
    </row>
    <row r="4" spans="2:19" s="20" customFormat="1" ht="15" customHeight="1">
      <c r="B4" s="29">
        <f>ROW(B4)-ROW(B$3)</f>
        <v>1</v>
      </c>
      <c r="C4" s="101" t="s">
        <v>16</v>
      </c>
      <c r="D4" s="102" t="s">
        <v>185</v>
      </c>
      <c r="E4" s="103"/>
      <c r="F4" s="30" t="s">
        <v>17</v>
      </c>
      <c r="G4" s="31">
        <v>111169</v>
      </c>
      <c r="H4" s="98" t="s">
        <v>18</v>
      </c>
      <c r="J4" s="90">
        <v>11.921333333333331</v>
      </c>
      <c r="K4" s="73">
        <v>3</v>
      </c>
      <c r="L4" s="74">
        <v>1</v>
      </c>
      <c r="N4" s="33" t="s">
        <v>21</v>
      </c>
      <c r="O4" s="95" t="s">
        <v>22</v>
      </c>
      <c r="P4" s="32" t="s">
        <v>31</v>
      </c>
      <c r="R4" s="34"/>
      <c r="S4" s="35">
        <v>1</v>
      </c>
    </row>
    <row r="5" spans="2:19" s="20" customFormat="1" ht="15" customHeight="1">
      <c r="B5" s="36">
        <f aca="true" t="shared" si="0" ref="B5:B36">ROW(B5)-ROW(B$3)</f>
        <v>2</v>
      </c>
      <c r="C5" s="302" t="s">
        <v>297</v>
      </c>
      <c r="D5" s="303" t="s">
        <v>185</v>
      </c>
      <c r="E5" s="304"/>
      <c r="F5" s="305" t="s">
        <v>17</v>
      </c>
      <c r="G5" s="327">
        <v>134296</v>
      </c>
      <c r="H5" s="328" t="s">
        <v>304</v>
      </c>
      <c r="J5" s="91">
        <v>19.093</v>
      </c>
      <c r="K5" s="75">
        <v>3</v>
      </c>
      <c r="L5" s="76">
        <v>3</v>
      </c>
      <c r="N5" s="83" t="s">
        <v>23</v>
      </c>
      <c r="O5" s="96" t="s">
        <v>25</v>
      </c>
      <c r="P5" s="84" t="s">
        <v>26</v>
      </c>
      <c r="R5" s="40"/>
      <c r="S5" s="41">
        <v>2</v>
      </c>
    </row>
    <row r="6" spans="2:19" s="20" customFormat="1" ht="15" customHeight="1">
      <c r="B6" s="36">
        <f t="shared" si="0"/>
        <v>3</v>
      </c>
      <c r="C6" s="104" t="s">
        <v>27</v>
      </c>
      <c r="D6" s="105" t="s">
        <v>185</v>
      </c>
      <c r="E6" s="106"/>
      <c r="F6" s="37" t="s">
        <v>17</v>
      </c>
      <c r="G6" s="38">
        <v>124493</v>
      </c>
      <c r="H6" s="99" t="s">
        <v>298</v>
      </c>
      <c r="J6" s="91">
        <v>16.102666666666668</v>
      </c>
      <c r="K6" s="75">
        <v>3</v>
      </c>
      <c r="L6" s="76">
        <v>9</v>
      </c>
      <c r="N6" s="83" t="s">
        <v>29</v>
      </c>
      <c r="O6" s="96" t="s">
        <v>24</v>
      </c>
      <c r="P6" s="84" t="s">
        <v>30</v>
      </c>
      <c r="R6" s="40"/>
      <c r="S6" s="41">
        <v>3</v>
      </c>
    </row>
    <row r="7" spans="2:19" s="20" customFormat="1" ht="15" customHeight="1">
      <c r="B7" s="42">
        <f t="shared" si="0"/>
        <v>4</v>
      </c>
      <c r="C7" s="302" t="s">
        <v>33</v>
      </c>
      <c r="D7" s="303"/>
      <c r="E7" s="304"/>
      <c r="F7" s="305" t="s">
        <v>17</v>
      </c>
      <c r="G7" s="306">
        <v>111162</v>
      </c>
      <c r="H7" s="307" t="s">
        <v>32</v>
      </c>
      <c r="J7" s="91">
        <v>13.41</v>
      </c>
      <c r="K7" s="75">
        <v>3</v>
      </c>
      <c r="L7" s="76">
        <v>2</v>
      </c>
      <c r="N7" s="83" t="s">
        <v>34</v>
      </c>
      <c r="O7" s="96" t="s">
        <v>35</v>
      </c>
      <c r="P7" s="84" t="s">
        <v>31</v>
      </c>
      <c r="R7" s="40"/>
      <c r="S7" s="41">
        <v>4</v>
      </c>
    </row>
    <row r="8" spans="2:19" s="20" customFormat="1" ht="15" customHeight="1">
      <c r="B8" s="42">
        <f t="shared" si="0"/>
        <v>5</v>
      </c>
      <c r="C8" s="302" t="s">
        <v>299</v>
      </c>
      <c r="D8" s="303" t="s">
        <v>185</v>
      </c>
      <c r="E8" s="304"/>
      <c r="F8" s="305" t="s">
        <v>17</v>
      </c>
      <c r="G8" s="306">
        <v>163829</v>
      </c>
      <c r="H8" s="307" t="s">
        <v>37</v>
      </c>
      <c r="J8" s="91">
        <v>19.63</v>
      </c>
      <c r="K8" s="75">
        <v>3</v>
      </c>
      <c r="L8" s="76">
        <v>28</v>
      </c>
      <c r="N8" s="83" t="s">
        <v>38</v>
      </c>
      <c r="O8" s="96" t="s">
        <v>39</v>
      </c>
      <c r="P8" s="84" t="s">
        <v>40</v>
      </c>
      <c r="R8" s="43">
        <v>1</v>
      </c>
      <c r="S8" s="44"/>
    </row>
    <row r="9" spans="2:19" s="20" customFormat="1" ht="15" customHeight="1">
      <c r="B9" s="42">
        <f t="shared" si="0"/>
        <v>6</v>
      </c>
      <c r="C9" s="302" t="s">
        <v>86</v>
      </c>
      <c r="D9" s="303"/>
      <c r="E9" s="304"/>
      <c r="F9" s="305" t="s">
        <v>186</v>
      </c>
      <c r="G9" s="306">
        <v>164710</v>
      </c>
      <c r="H9" s="307" t="s">
        <v>87</v>
      </c>
      <c r="J9" s="91">
        <v>18.6</v>
      </c>
      <c r="K9" s="75">
        <v>3</v>
      </c>
      <c r="L9" s="76">
        <v>19</v>
      </c>
      <c r="N9" s="83" t="s">
        <v>88</v>
      </c>
      <c r="O9" s="96" t="s">
        <v>89</v>
      </c>
      <c r="P9" s="84" t="s">
        <v>90</v>
      </c>
      <c r="R9" s="43">
        <v>2</v>
      </c>
      <c r="S9" s="44"/>
    </row>
    <row r="10" spans="2:19" s="20" customFormat="1" ht="15" customHeight="1">
      <c r="B10" s="42">
        <f t="shared" si="0"/>
        <v>7</v>
      </c>
      <c r="C10" s="302" t="s">
        <v>91</v>
      </c>
      <c r="D10" s="303"/>
      <c r="E10" s="304"/>
      <c r="F10" s="305" t="s">
        <v>17</v>
      </c>
      <c r="G10" s="306">
        <v>123806</v>
      </c>
      <c r="H10" s="307" t="s">
        <v>92</v>
      </c>
      <c r="J10" s="91">
        <v>15.786333333333332</v>
      </c>
      <c r="K10" s="75">
        <v>3</v>
      </c>
      <c r="L10" s="76">
        <v>7</v>
      </c>
      <c r="N10" s="83" t="s">
        <v>93</v>
      </c>
      <c r="O10" s="96" t="s">
        <v>94</v>
      </c>
      <c r="P10" s="84" t="s">
        <v>99</v>
      </c>
      <c r="R10" s="43">
        <v>3</v>
      </c>
      <c r="S10" s="44"/>
    </row>
    <row r="11" spans="2:19" s="20" customFormat="1" ht="15" customHeight="1" thickBot="1">
      <c r="B11" s="42">
        <f t="shared" si="0"/>
        <v>8</v>
      </c>
      <c r="C11" s="302" t="s">
        <v>96</v>
      </c>
      <c r="D11" s="303" t="s">
        <v>185</v>
      </c>
      <c r="E11" s="304"/>
      <c r="F11" s="305" t="s">
        <v>17</v>
      </c>
      <c r="G11" s="306">
        <v>114734</v>
      </c>
      <c r="H11" s="307" t="s">
        <v>97</v>
      </c>
      <c r="J11" s="91">
        <v>14.511666666666665</v>
      </c>
      <c r="K11" s="75">
        <v>3</v>
      </c>
      <c r="L11" s="76">
        <v>4</v>
      </c>
      <c r="N11" s="83" t="s">
        <v>98</v>
      </c>
      <c r="O11" s="96" t="s">
        <v>89</v>
      </c>
      <c r="P11" s="84" t="s">
        <v>95</v>
      </c>
      <c r="R11" s="45">
        <v>4</v>
      </c>
      <c r="S11" s="46"/>
    </row>
    <row r="12" spans="2:19" s="20" customFormat="1" ht="15" customHeight="1">
      <c r="B12" s="42">
        <f t="shared" si="0"/>
        <v>9</v>
      </c>
      <c r="C12" s="302" t="s">
        <v>300</v>
      </c>
      <c r="D12" s="303" t="s">
        <v>185</v>
      </c>
      <c r="E12" s="304"/>
      <c r="F12" s="305" t="s">
        <v>17</v>
      </c>
      <c r="G12" s="306">
        <v>124486</v>
      </c>
      <c r="H12" s="307" t="s">
        <v>101</v>
      </c>
      <c r="J12" s="91">
        <v>16.05</v>
      </c>
      <c r="K12" s="75">
        <v>3</v>
      </c>
      <c r="L12" s="76">
        <v>8</v>
      </c>
      <c r="N12" s="39" t="s">
        <v>102</v>
      </c>
      <c r="O12" s="97" t="s">
        <v>103</v>
      </c>
      <c r="P12" s="47"/>
      <c r="R12" s="48"/>
      <c r="S12" s="48"/>
    </row>
    <row r="13" spans="2:19" s="20" customFormat="1" ht="15" customHeight="1">
      <c r="B13" s="42">
        <f t="shared" si="0"/>
        <v>10</v>
      </c>
      <c r="C13" s="302" t="s">
        <v>104</v>
      </c>
      <c r="D13" s="303"/>
      <c r="E13" s="304"/>
      <c r="F13" s="305" t="s">
        <v>17</v>
      </c>
      <c r="G13" s="306">
        <v>164972</v>
      </c>
      <c r="H13" s="307" t="s">
        <v>105</v>
      </c>
      <c r="J13" s="91">
        <v>16.539</v>
      </c>
      <c r="K13" s="75">
        <v>3</v>
      </c>
      <c r="L13" s="76">
        <v>10</v>
      </c>
      <c r="N13" s="39" t="s">
        <v>107</v>
      </c>
      <c r="O13" s="97" t="s">
        <v>106</v>
      </c>
      <c r="P13" s="49"/>
      <c r="R13" s="50"/>
      <c r="S13" s="50"/>
    </row>
    <row r="14" spans="2:19" s="20" customFormat="1" ht="15" customHeight="1">
      <c r="B14" s="42">
        <f t="shared" si="0"/>
        <v>11</v>
      </c>
      <c r="C14" s="302" t="s">
        <v>108</v>
      </c>
      <c r="D14" s="303"/>
      <c r="E14" s="304"/>
      <c r="F14" s="305" t="s">
        <v>17</v>
      </c>
      <c r="G14" s="306">
        <v>127175</v>
      </c>
      <c r="H14" s="307" t="s">
        <v>109</v>
      </c>
      <c r="J14" s="91">
        <v>17.088</v>
      </c>
      <c r="K14" s="75">
        <v>3</v>
      </c>
      <c r="L14" s="76">
        <v>12</v>
      </c>
      <c r="N14" s="39" t="s">
        <v>110</v>
      </c>
      <c r="O14" s="97" t="s">
        <v>111</v>
      </c>
      <c r="P14" s="49"/>
      <c r="R14" s="50"/>
      <c r="S14" s="50"/>
    </row>
    <row r="15" spans="2:19" s="20" customFormat="1" ht="15" customHeight="1">
      <c r="B15" s="42">
        <f t="shared" si="0"/>
        <v>12</v>
      </c>
      <c r="C15" s="302" t="s">
        <v>112</v>
      </c>
      <c r="D15" s="303"/>
      <c r="E15" s="304"/>
      <c r="F15" s="305" t="s">
        <v>17</v>
      </c>
      <c r="G15" s="306">
        <v>161559</v>
      </c>
      <c r="H15" s="307" t="s">
        <v>113</v>
      </c>
      <c r="J15" s="91">
        <v>17.1</v>
      </c>
      <c r="K15" s="75">
        <v>3</v>
      </c>
      <c r="L15" s="76">
        <v>14</v>
      </c>
      <c r="N15" s="39" t="s">
        <v>114</v>
      </c>
      <c r="O15" s="97" t="s">
        <v>115</v>
      </c>
      <c r="P15" s="49"/>
      <c r="R15" s="51"/>
      <c r="S15" s="51"/>
    </row>
    <row r="16" spans="2:19" s="20" customFormat="1" ht="15" customHeight="1">
      <c r="B16" s="42">
        <f t="shared" si="0"/>
        <v>13</v>
      </c>
      <c r="C16" s="302" t="s">
        <v>116</v>
      </c>
      <c r="D16" s="303" t="s">
        <v>185</v>
      </c>
      <c r="E16" s="304"/>
      <c r="F16" s="305" t="s">
        <v>17</v>
      </c>
      <c r="G16" s="306">
        <v>163830</v>
      </c>
      <c r="H16" s="307" t="s">
        <v>117</v>
      </c>
      <c r="J16" s="91">
        <v>17.29366667</v>
      </c>
      <c r="K16" s="75">
        <v>3</v>
      </c>
      <c r="L16" s="76">
        <v>15</v>
      </c>
      <c r="N16" s="39" t="s">
        <v>119</v>
      </c>
      <c r="O16" s="97" t="s">
        <v>118</v>
      </c>
      <c r="P16" s="49"/>
      <c r="R16" s="51"/>
      <c r="S16" s="51"/>
    </row>
    <row r="17" spans="2:19" s="20" customFormat="1" ht="15" customHeight="1">
      <c r="B17" s="42">
        <f t="shared" si="0"/>
        <v>14</v>
      </c>
      <c r="C17" s="302" t="s">
        <v>122</v>
      </c>
      <c r="D17" s="303" t="s">
        <v>185</v>
      </c>
      <c r="E17" s="304"/>
      <c r="F17" s="305" t="s">
        <v>123</v>
      </c>
      <c r="G17" s="306">
        <v>163778</v>
      </c>
      <c r="H17" s="307" t="s">
        <v>124</v>
      </c>
      <c r="J17" s="91">
        <v>17.3836666666667</v>
      </c>
      <c r="K17" s="75">
        <v>3</v>
      </c>
      <c r="L17" s="76">
        <v>16</v>
      </c>
      <c r="N17" s="39" t="s">
        <v>120</v>
      </c>
      <c r="O17" s="97" t="s">
        <v>121</v>
      </c>
      <c r="P17" s="49"/>
      <c r="R17" s="51"/>
      <c r="S17" s="51"/>
    </row>
    <row r="18" spans="2:19" s="20" customFormat="1" ht="15" customHeight="1">
      <c r="B18" s="42">
        <f t="shared" si="0"/>
        <v>15</v>
      </c>
      <c r="C18" s="302" t="s">
        <v>125</v>
      </c>
      <c r="D18" s="303" t="s">
        <v>185</v>
      </c>
      <c r="E18" s="304"/>
      <c r="F18" s="305" t="s">
        <v>17</v>
      </c>
      <c r="G18" s="306">
        <v>164974</v>
      </c>
      <c r="H18" s="307" t="s">
        <v>126</v>
      </c>
      <c r="J18" s="91">
        <v>18.903</v>
      </c>
      <c r="K18" s="75">
        <v>3</v>
      </c>
      <c r="L18" s="76">
        <v>21</v>
      </c>
      <c r="N18" s="39" t="s">
        <v>128</v>
      </c>
      <c r="O18" s="97" t="s">
        <v>127</v>
      </c>
      <c r="P18" s="49"/>
      <c r="R18" s="51"/>
      <c r="S18" s="51"/>
    </row>
    <row r="19" spans="2:19" s="20" customFormat="1" ht="15" customHeight="1" thickBot="1">
      <c r="B19" s="42">
        <f t="shared" si="0"/>
        <v>16</v>
      </c>
      <c r="C19" s="302" t="s">
        <v>129</v>
      </c>
      <c r="D19" s="303" t="s">
        <v>185</v>
      </c>
      <c r="E19" s="304" t="s">
        <v>185</v>
      </c>
      <c r="F19" s="305" t="s">
        <v>42</v>
      </c>
      <c r="G19" s="306" t="s">
        <v>130</v>
      </c>
      <c r="H19" s="307" t="s">
        <v>131</v>
      </c>
      <c r="J19" s="91">
        <v>19.51966667</v>
      </c>
      <c r="K19" s="75">
        <v>3</v>
      </c>
      <c r="L19" s="76">
        <v>27</v>
      </c>
      <c r="N19" s="39" t="s">
        <v>133</v>
      </c>
      <c r="O19" s="97" t="s">
        <v>132</v>
      </c>
      <c r="P19" s="49"/>
      <c r="R19" s="51"/>
      <c r="S19" s="51"/>
    </row>
    <row r="20" spans="2:19" s="20" customFormat="1" ht="15" customHeight="1">
      <c r="B20" s="42">
        <f aca="true" t="shared" si="1" ref="B20:B35">ROW(B20)-ROW(B$3)</f>
        <v>17</v>
      </c>
      <c r="C20" s="302" t="s">
        <v>148</v>
      </c>
      <c r="D20" s="303" t="s">
        <v>185</v>
      </c>
      <c r="E20" s="304"/>
      <c r="F20" s="305" t="s">
        <v>17</v>
      </c>
      <c r="G20" s="306">
        <v>161560</v>
      </c>
      <c r="H20" s="307" t="s">
        <v>149</v>
      </c>
      <c r="J20" s="91">
        <v>15.03166667</v>
      </c>
      <c r="K20" s="75">
        <v>3</v>
      </c>
      <c r="L20" s="76">
        <v>5</v>
      </c>
      <c r="N20" s="39" t="s">
        <v>150</v>
      </c>
      <c r="O20" s="47"/>
      <c r="P20" s="52"/>
      <c r="R20" s="51"/>
      <c r="S20" s="51"/>
    </row>
    <row r="21" spans="2:19" s="20" customFormat="1" ht="15" customHeight="1">
      <c r="B21" s="42">
        <f t="shared" si="1"/>
        <v>18</v>
      </c>
      <c r="C21" s="302" t="s">
        <v>154</v>
      </c>
      <c r="D21" s="303"/>
      <c r="E21" s="304"/>
      <c r="F21" s="305" t="s">
        <v>17</v>
      </c>
      <c r="G21" s="306">
        <v>111203</v>
      </c>
      <c r="H21" s="307" t="s">
        <v>155</v>
      </c>
      <c r="J21" s="91">
        <v>15.7826666666667</v>
      </c>
      <c r="K21" s="75">
        <v>3</v>
      </c>
      <c r="L21" s="76">
        <v>6</v>
      </c>
      <c r="N21" s="39" t="s">
        <v>156</v>
      </c>
      <c r="O21" s="49"/>
      <c r="P21" s="52"/>
      <c r="R21" s="51"/>
      <c r="S21" s="51"/>
    </row>
    <row r="22" spans="2:16" s="20" customFormat="1" ht="15" customHeight="1">
      <c r="B22" s="42">
        <f t="shared" si="1"/>
        <v>19</v>
      </c>
      <c r="C22" s="302" t="s">
        <v>161</v>
      </c>
      <c r="D22" s="303"/>
      <c r="E22" s="304"/>
      <c r="F22" s="305" t="s">
        <v>17</v>
      </c>
      <c r="G22" s="306">
        <v>111213</v>
      </c>
      <c r="H22" s="307" t="s">
        <v>162</v>
      </c>
      <c r="J22" s="91">
        <v>17.05433333</v>
      </c>
      <c r="K22" s="75">
        <v>3</v>
      </c>
      <c r="L22" s="76">
        <v>11</v>
      </c>
      <c r="N22" s="39" t="s">
        <v>160</v>
      </c>
      <c r="O22" s="49"/>
      <c r="P22" s="52"/>
    </row>
    <row r="23" spans="2:16" s="20" customFormat="1" ht="15" customHeight="1">
      <c r="B23" s="42">
        <f t="shared" si="1"/>
        <v>20</v>
      </c>
      <c r="C23" s="302" t="s">
        <v>163</v>
      </c>
      <c r="D23" s="303"/>
      <c r="E23" s="304"/>
      <c r="F23" s="305" t="s">
        <v>17</v>
      </c>
      <c r="G23" s="306">
        <v>164989</v>
      </c>
      <c r="H23" s="307" t="s">
        <v>164</v>
      </c>
      <c r="J23" s="91">
        <v>17.09666667</v>
      </c>
      <c r="K23" s="75">
        <v>3</v>
      </c>
      <c r="L23" s="76">
        <v>13</v>
      </c>
      <c r="N23" s="39" t="s">
        <v>165</v>
      </c>
      <c r="O23" s="49"/>
      <c r="P23" s="52"/>
    </row>
    <row r="24" spans="2:15" s="20" customFormat="1" ht="15" customHeight="1">
      <c r="B24" s="42">
        <f t="shared" si="1"/>
        <v>21</v>
      </c>
      <c r="C24" s="302" t="s">
        <v>166</v>
      </c>
      <c r="D24" s="303"/>
      <c r="E24" s="304"/>
      <c r="F24" s="305" t="s">
        <v>17</v>
      </c>
      <c r="G24" s="306">
        <v>123804</v>
      </c>
      <c r="H24" s="307" t="s">
        <v>167</v>
      </c>
      <c r="J24" s="91">
        <v>17.401</v>
      </c>
      <c r="K24" s="75">
        <v>3</v>
      </c>
      <c r="L24" s="76">
        <v>17</v>
      </c>
      <c r="N24" s="39" t="s">
        <v>169</v>
      </c>
      <c r="O24" s="49"/>
    </row>
    <row r="25" spans="2:15" s="20" customFormat="1" ht="15" customHeight="1">
      <c r="B25" s="42">
        <f t="shared" si="1"/>
        <v>22</v>
      </c>
      <c r="C25" s="302" t="s">
        <v>174</v>
      </c>
      <c r="D25" s="303" t="s">
        <v>185</v>
      </c>
      <c r="E25" s="304"/>
      <c r="F25" s="305" t="s">
        <v>17</v>
      </c>
      <c r="G25" s="306">
        <v>164979</v>
      </c>
      <c r="H25" s="307" t="s">
        <v>175</v>
      </c>
      <c r="J25" s="91">
        <v>17.537</v>
      </c>
      <c r="K25" s="75">
        <v>3</v>
      </c>
      <c r="L25" s="76">
        <v>18</v>
      </c>
      <c r="N25" s="39" t="s">
        <v>176</v>
      </c>
      <c r="O25" s="49"/>
    </row>
    <row r="26" spans="2:19" s="20" customFormat="1" ht="15" customHeight="1">
      <c r="B26" s="42">
        <f t="shared" si="1"/>
        <v>23</v>
      </c>
      <c r="C26" s="302" t="s">
        <v>145</v>
      </c>
      <c r="D26" s="303" t="s">
        <v>185</v>
      </c>
      <c r="E26" s="304"/>
      <c r="F26" s="305" t="s">
        <v>17</v>
      </c>
      <c r="G26" s="306">
        <v>164976</v>
      </c>
      <c r="H26" s="307" t="s">
        <v>146</v>
      </c>
      <c r="J26" s="91">
        <v>18.80233333</v>
      </c>
      <c r="K26" s="75">
        <v>3</v>
      </c>
      <c r="L26" s="76">
        <v>20</v>
      </c>
      <c r="N26" s="39" t="s">
        <v>147</v>
      </c>
      <c r="O26" s="49"/>
      <c r="P26" s="52"/>
      <c r="R26" s="51"/>
      <c r="S26" s="51"/>
    </row>
    <row r="27" spans="2:19" s="20" customFormat="1" ht="15" customHeight="1">
      <c r="B27" s="42">
        <f t="shared" si="1"/>
        <v>24</v>
      </c>
      <c r="C27" s="302" t="s">
        <v>140</v>
      </c>
      <c r="D27" s="303"/>
      <c r="E27" s="304"/>
      <c r="F27" s="305" t="s">
        <v>60</v>
      </c>
      <c r="G27" s="306">
        <v>164870</v>
      </c>
      <c r="H27" s="326">
        <v>1</v>
      </c>
      <c r="J27" s="91">
        <v>19.092</v>
      </c>
      <c r="K27" s="75">
        <v>3</v>
      </c>
      <c r="L27" s="76">
        <v>22</v>
      </c>
      <c r="N27" s="39" t="s">
        <v>139</v>
      </c>
      <c r="O27" s="49"/>
      <c r="P27" s="52"/>
      <c r="R27" s="51"/>
      <c r="S27" s="51"/>
    </row>
    <row r="28" spans="2:19" s="20" customFormat="1" ht="15" customHeight="1">
      <c r="B28" s="42">
        <f t="shared" si="1"/>
        <v>25</v>
      </c>
      <c r="C28" s="302" t="s">
        <v>297</v>
      </c>
      <c r="D28" s="303" t="s">
        <v>185</v>
      </c>
      <c r="E28" s="304"/>
      <c r="F28" s="305" t="s">
        <v>17</v>
      </c>
      <c r="G28" s="306">
        <v>164981</v>
      </c>
      <c r="H28" s="307" t="s">
        <v>19</v>
      </c>
      <c r="J28" s="91">
        <v>19.093</v>
      </c>
      <c r="K28" s="75">
        <v>3</v>
      </c>
      <c r="L28" s="76">
        <v>23</v>
      </c>
      <c r="N28" s="39" t="s">
        <v>134</v>
      </c>
      <c r="O28" s="49"/>
      <c r="P28" s="52"/>
      <c r="R28" s="51"/>
      <c r="S28" s="51"/>
    </row>
    <row r="29" spans="2:19" s="20" customFormat="1" ht="15" customHeight="1">
      <c r="B29" s="42">
        <f t="shared" si="1"/>
        <v>26</v>
      </c>
      <c r="C29" s="308" t="s">
        <v>151</v>
      </c>
      <c r="D29" s="303" t="s">
        <v>185</v>
      </c>
      <c r="E29" s="304"/>
      <c r="F29" s="305" t="s">
        <v>17</v>
      </c>
      <c r="G29" s="306">
        <v>161558</v>
      </c>
      <c r="H29" s="307" t="s">
        <v>152</v>
      </c>
      <c r="J29" s="91">
        <v>19.12266667</v>
      </c>
      <c r="K29" s="75">
        <v>3</v>
      </c>
      <c r="L29" s="76">
        <v>24</v>
      </c>
      <c r="N29" s="39" t="s">
        <v>153</v>
      </c>
      <c r="O29" s="49"/>
      <c r="P29" s="52"/>
      <c r="R29" s="51"/>
      <c r="S29" s="51"/>
    </row>
    <row r="30" spans="2:19" s="20" customFormat="1" ht="15" customHeight="1">
      <c r="B30" s="42">
        <f t="shared" si="1"/>
        <v>27</v>
      </c>
      <c r="C30" s="302" t="s">
        <v>142</v>
      </c>
      <c r="D30" s="303" t="s">
        <v>185</v>
      </c>
      <c r="E30" s="304"/>
      <c r="F30" s="305" t="s">
        <v>17</v>
      </c>
      <c r="G30" s="306">
        <v>164988</v>
      </c>
      <c r="H30" s="307" t="s">
        <v>143</v>
      </c>
      <c r="J30" s="91">
        <v>19.41966667</v>
      </c>
      <c r="K30" s="75">
        <v>3</v>
      </c>
      <c r="L30" s="76">
        <v>25</v>
      </c>
      <c r="N30" s="39" t="s">
        <v>144</v>
      </c>
      <c r="O30" s="49"/>
      <c r="P30" s="52"/>
      <c r="R30" s="51"/>
      <c r="S30" s="51"/>
    </row>
    <row r="31" spans="2:15" s="20" customFormat="1" ht="15" customHeight="1">
      <c r="B31" s="42">
        <f t="shared" si="1"/>
        <v>28</v>
      </c>
      <c r="C31" s="302" t="s">
        <v>170</v>
      </c>
      <c r="D31" s="303"/>
      <c r="E31" s="304"/>
      <c r="F31" s="305" t="s">
        <v>171</v>
      </c>
      <c r="G31" s="306">
        <v>109787</v>
      </c>
      <c r="H31" s="307" t="s">
        <v>172</v>
      </c>
      <c r="J31" s="91">
        <v>19.50633333</v>
      </c>
      <c r="K31" s="75">
        <v>3</v>
      </c>
      <c r="L31" s="76">
        <v>26</v>
      </c>
      <c r="N31" s="39" t="s">
        <v>173</v>
      </c>
      <c r="O31" s="49"/>
    </row>
    <row r="32" spans="2:19" s="20" customFormat="1" ht="15" customHeight="1">
      <c r="B32" s="42">
        <f t="shared" si="1"/>
        <v>29</v>
      </c>
      <c r="C32" s="302" t="s">
        <v>141</v>
      </c>
      <c r="D32" s="303" t="s">
        <v>185</v>
      </c>
      <c r="E32" s="304"/>
      <c r="F32" s="305" t="s">
        <v>17</v>
      </c>
      <c r="G32" s="306">
        <v>164970</v>
      </c>
      <c r="H32" s="307" t="s">
        <v>28</v>
      </c>
      <c r="J32" s="91">
        <v>19.716</v>
      </c>
      <c r="K32" s="75">
        <v>3</v>
      </c>
      <c r="L32" s="76">
        <v>29</v>
      </c>
      <c r="N32" s="39" t="s">
        <v>128</v>
      </c>
      <c r="O32" s="49"/>
      <c r="P32" s="52"/>
      <c r="R32" s="51"/>
      <c r="S32" s="51"/>
    </row>
    <row r="33" spans="2:19" s="20" customFormat="1" ht="15" customHeight="1">
      <c r="B33" s="42">
        <f t="shared" si="1"/>
        <v>30</v>
      </c>
      <c r="C33" s="308" t="s">
        <v>137</v>
      </c>
      <c r="D33" s="309"/>
      <c r="E33" s="310"/>
      <c r="F33" s="311" t="s">
        <v>42</v>
      </c>
      <c r="G33" s="312">
        <v>161504</v>
      </c>
      <c r="H33" s="313" t="s">
        <v>138</v>
      </c>
      <c r="J33" s="92">
        <v>19.7803333333333</v>
      </c>
      <c r="K33" s="75">
        <v>3</v>
      </c>
      <c r="L33" s="78">
        <v>30</v>
      </c>
      <c r="N33" s="39" t="s">
        <v>136</v>
      </c>
      <c r="O33" s="49"/>
      <c r="P33" s="52"/>
      <c r="R33" s="51"/>
      <c r="S33" s="51"/>
    </row>
    <row r="34" spans="2:16" s="20" customFormat="1" ht="15" customHeight="1">
      <c r="B34" s="42">
        <f t="shared" si="1"/>
        <v>31</v>
      </c>
      <c r="C34" s="308" t="s">
        <v>301</v>
      </c>
      <c r="D34" s="309"/>
      <c r="E34" s="310"/>
      <c r="F34" s="311" t="s">
        <v>302</v>
      </c>
      <c r="G34" s="312">
        <v>121666</v>
      </c>
      <c r="H34" s="313" t="s">
        <v>303</v>
      </c>
      <c r="J34" s="92">
        <v>20.055</v>
      </c>
      <c r="K34" s="75">
        <v>3</v>
      </c>
      <c r="L34" s="78">
        <v>31</v>
      </c>
      <c r="N34" s="39" t="s">
        <v>168</v>
      </c>
      <c r="O34" s="49"/>
      <c r="P34" s="52"/>
    </row>
    <row r="35" spans="2:19" s="20" customFormat="1" ht="15" customHeight="1" thickBot="1">
      <c r="B35" s="55">
        <f t="shared" si="1"/>
        <v>32</v>
      </c>
      <c r="C35" s="314" t="s">
        <v>158</v>
      </c>
      <c r="D35" s="315" t="s">
        <v>185</v>
      </c>
      <c r="E35" s="316"/>
      <c r="F35" s="317" t="s">
        <v>17</v>
      </c>
      <c r="G35" s="318">
        <v>164973</v>
      </c>
      <c r="H35" s="319" t="s">
        <v>159</v>
      </c>
      <c r="J35" s="93">
        <v>20.224</v>
      </c>
      <c r="K35" s="87">
        <v>3</v>
      </c>
      <c r="L35" s="79">
        <v>32</v>
      </c>
      <c r="N35" s="39" t="s">
        <v>157</v>
      </c>
      <c r="O35" s="49"/>
      <c r="P35" s="52"/>
      <c r="R35" s="51"/>
      <c r="S35" s="51"/>
    </row>
    <row r="36" spans="2:15" s="20" customFormat="1" ht="15" customHeight="1">
      <c r="B36" s="56">
        <f t="shared" si="0"/>
        <v>33</v>
      </c>
      <c r="C36" s="101" t="s">
        <v>41</v>
      </c>
      <c r="D36" s="102" t="s">
        <v>185</v>
      </c>
      <c r="E36" s="103"/>
      <c r="F36" s="30" t="s">
        <v>42</v>
      </c>
      <c r="G36" s="31">
        <v>161508</v>
      </c>
      <c r="H36" s="98" t="s">
        <v>43</v>
      </c>
      <c r="J36" s="90">
        <v>20.346666666666668</v>
      </c>
      <c r="K36" s="73">
        <v>3</v>
      </c>
      <c r="L36" s="74">
        <v>33</v>
      </c>
      <c r="N36" s="57"/>
      <c r="O36" s="51"/>
    </row>
    <row r="37" spans="2:15" s="20" customFormat="1" ht="15" customHeight="1">
      <c r="B37" s="42">
        <f aca="true" t="shared" si="2" ref="B37:B56">ROW(B37)-ROW(B$3)</f>
        <v>34</v>
      </c>
      <c r="C37" s="107" t="s">
        <v>44</v>
      </c>
      <c r="D37" s="108"/>
      <c r="E37" s="109" t="s">
        <v>185</v>
      </c>
      <c r="F37" s="53" t="s">
        <v>17</v>
      </c>
      <c r="G37" s="54">
        <v>134295</v>
      </c>
      <c r="H37" s="100" t="s">
        <v>45</v>
      </c>
      <c r="J37" s="92">
        <v>20.36366666666667</v>
      </c>
      <c r="K37" s="77">
        <v>3</v>
      </c>
      <c r="L37" s="78">
        <v>34</v>
      </c>
      <c r="N37" s="58"/>
      <c r="O37" s="51"/>
    </row>
    <row r="38" spans="2:15" s="20" customFormat="1" ht="15" customHeight="1">
      <c r="B38" s="42">
        <f t="shared" si="2"/>
        <v>35</v>
      </c>
      <c r="C38" s="308" t="s">
        <v>49</v>
      </c>
      <c r="D38" s="309"/>
      <c r="E38" s="310"/>
      <c r="F38" s="311" t="s">
        <v>17</v>
      </c>
      <c r="G38" s="312">
        <v>124523</v>
      </c>
      <c r="H38" s="313" t="s">
        <v>50</v>
      </c>
      <c r="J38" s="92">
        <v>20.560666666666666</v>
      </c>
      <c r="K38" s="77">
        <v>3</v>
      </c>
      <c r="L38" s="78">
        <v>35</v>
      </c>
      <c r="N38" s="58"/>
      <c r="O38" s="51"/>
    </row>
    <row r="39" spans="2:15" s="20" customFormat="1" ht="15" customHeight="1">
      <c r="B39" s="42">
        <f t="shared" si="2"/>
        <v>36</v>
      </c>
      <c r="C39" s="308" t="s">
        <v>46</v>
      </c>
      <c r="D39" s="309"/>
      <c r="E39" s="310"/>
      <c r="F39" s="311" t="s">
        <v>47</v>
      </c>
      <c r="G39" s="312">
        <v>164565</v>
      </c>
      <c r="H39" s="313" t="s">
        <v>48</v>
      </c>
      <c r="J39" s="92">
        <v>20.643</v>
      </c>
      <c r="K39" s="77">
        <v>3</v>
      </c>
      <c r="L39" s="78">
        <v>36</v>
      </c>
      <c r="N39" s="58"/>
      <c r="O39" s="51"/>
    </row>
    <row r="40" spans="2:15" s="20" customFormat="1" ht="15" customHeight="1">
      <c r="B40" s="42">
        <f t="shared" si="2"/>
        <v>37</v>
      </c>
      <c r="C40" s="308" t="s">
        <v>51</v>
      </c>
      <c r="D40" s="309"/>
      <c r="E40" s="310" t="s">
        <v>185</v>
      </c>
      <c r="F40" s="311" t="s">
        <v>17</v>
      </c>
      <c r="G40" s="312">
        <v>111177</v>
      </c>
      <c r="H40" s="313" t="s">
        <v>52</v>
      </c>
      <c r="J40" s="92">
        <v>20.726666666666667</v>
      </c>
      <c r="K40" s="77">
        <v>3</v>
      </c>
      <c r="L40" s="78">
        <v>37</v>
      </c>
      <c r="N40" s="58"/>
      <c r="O40" s="51"/>
    </row>
    <row r="41" spans="2:15" s="20" customFormat="1" ht="15" customHeight="1">
      <c r="B41" s="42">
        <f t="shared" si="2"/>
        <v>38</v>
      </c>
      <c r="C41" s="308" t="s">
        <v>53</v>
      </c>
      <c r="D41" s="309" t="s">
        <v>185</v>
      </c>
      <c r="E41" s="310"/>
      <c r="F41" s="311" t="s">
        <v>17</v>
      </c>
      <c r="G41" s="312">
        <v>164980</v>
      </c>
      <c r="H41" s="313" t="s">
        <v>54</v>
      </c>
      <c r="J41" s="92">
        <v>21.18466666666667</v>
      </c>
      <c r="K41" s="77">
        <v>3</v>
      </c>
      <c r="L41" s="78">
        <v>38</v>
      </c>
      <c r="N41" s="58"/>
      <c r="O41" s="51"/>
    </row>
    <row r="42" spans="2:15" s="20" customFormat="1" ht="15" customHeight="1">
      <c r="B42" s="42">
        <f t="shared" si="2"/>
        <v>39</v>
      </c>
      <c r="C42" s="308" t="s">
        <v>55</v>
      </c>
      <c r="D42" s="309"/>
      <c r="E42" s="310"/>
      <c r="F42" s="311" t="s">
        <v>17</v>
      </c>
      <c r="G42" s="312">
        <v>134294</v>
      </c>
      <c r="H42" s="313" t="s">
        <v>56</v>
      </c>
      <c r="J42" s="92">
        <v>23.376666666666665</v>
      </c>
      <c r="K42" s="77">
        <v>3</v>
      </c>
      <c r="L42" s="78">
        <v>39</v>
      </c>
      <c r="N42" s="58"/>
      <c r="O42" s="51"/>
    </row>
    <row r="43" spans="2:15" s="20" customFormat="1" ht="15" customHeight="1">
      <c r="B43" s="42">
        <f t="shared" si="2"/>
        <v>40</v>
      </c>
      <c r="C43" s="308" t="s">
        <v>57</v>
      </c>
      <c r="D43" s="309" t="s">
        <v>185</v>
      </c>
      <c r="E43" s="310"/>
      <c r="F43" s="311" t="s">
        <v>17</v>
      </c>
      <c r="G43" s="312">
        <v>164987</v>
      </c>
      <c r="H43" s="313" t="s">
        <v>58</v>
      </c>
      <c r="J43" s="92">
        <v>23.593</v>
      </c>
      <c r="K43" s="77">
        <v>3</v>
      </c>
      <c r="L43" s="78">
        <v>40</v>
      </c>
      <c r="N43" s="58"/>
      <c r="O43" s="51"/>
    </row>
    <row r="44" spans="2:15" s="20" customFormat="1" ht="15" customHeight="1">
      <c r="B44" s="42">
        <f t="shared" si="2"/>
        <v>41</v>
      </c>
      <c r="C44" s="308" t="s">
        <v>59</v>
      </c>
      <c r="D44" s="309"/>
      <c r="E44" s="310"/>
      <c r="F44" s="311" t="s">
        <v>302</v>
      </c>
      <c r="G44" s="312">
        <v>164736</v>
      </c>
      <c r="H44" s="313" t="s">
        <v>61</v>
      </c>
      <c r="J44" s="92">
        <v>23.659333333333333</v>
      </c>
      <c r="K44" s="77">
        <v>3</v>
      </c>
      <c r="L44" s="78">
        <v>41</v>
      </c>
      <c r="N44" s="58"/>
      <c r="O44" s="51"/>
    </row>
    <row r="45" spans="2:15" s="20" customFormat="1" ht="15" customHeight="1">
      <c r="B45" s="42">
        <f t="shared" si="2"/>
        <v>42</v>
      </c>
      <c r="C45" s="308" t="s">
        <v>62</v>
      </c>
      <c r="D45" s="309" t="s">
        <v>185</v>
      </c>
      <c r="E45" s="310"/>
      <c r="F45" s="311" t="s">
        <v>17</v>
      </c>
      <c r="G45" s="312">
        <v>164978</v>
      </c>
      <c r="H45" s="313" t="s">
        <v>63</v>
      </c>
      <c r="J45" s="92">
        <v>24.888333333333332</v>
      </c>
      <c r="K45" s="77">
        <v>3</v>
      </c>
      <c r="L45" s="78">
        <v>42</v>
      </c>
      <c r="N45" s="58"/>
      <c r="O45" s="51"/>
    </row>
    <row r="46" spans="2:15" s="20" customFormat="1" ht="15" customHeight="1">
      <c r="B46" s="42">
        <f t="shared" si="2"/>
        <v>43</v>
      </c>
      <c r="C46" s="308" t="s">
        <v>64</v>
      </c>
      <c r="D46" s="309" t="s">
        <v>185</v>
      </c>
      <c r="E46" s="310"/>
      <c r="F46" s="311" t="s">
        <v>17</v>
      </c>
      <c r="G46" s="312">
        <v>164991</v>
      </c>
      <c r="H46" s="313" t="s">
        <v>65</v>
      </c>
      <c r="J46" s="92">
        <v>25.180666666666667</v>
      </c>
      <c r="K46" s="77">
        <v>3</v>
      </c>
      <c r="L46" s="78">
        <v>43</v>
      </c>
      <c r="N46" s="58"/>
      <c r="O46" s="51"/>
    </row>
    <row r="47" spans="2:15" s="20" customFormat="1" ht="15" customHeight="1">
      <c r="B47" s="42">
        <f t="shared" si="2"/>
        <v>44</v>
      </c>
      <c r="C47" s="308" t="s">
        <v>66</v>
      </c>
      <c r="D47" s="309" t="s">
        <v>185</v>
      </c>
      <c r="E47" s="310"/>
      <c r="F47" s="311" t="s">
        <v>17</v>
      </c>
      <c r="G47" s="312">
        <v>164992</v>
      </c>
      <c r="H47" s="313" t="s">
        <v>67</v>
      </c>
      <c r="J47" s="92">
        <v>26.429999999999996</v>
      </c>
      <c r="K47" s="77">
        <v>3</v>
      </c>
      <c r="L47" s="78">
        <v>44</v>
      </c>
      <c r="N47" s="58"/>
      <c r="O47" s="51"/>
    </row>
    <row r="48" spans="2:15" s="20" customFormat="1" ht="15" customHeight="1">
      <c r="B48" s="42">
        <f t="shared" si="2"/>
        <v>45</v>
      </c>
      <c r="C48" s="308" t="s">
        <v>68</v>
      </c>
      <c r="D48" s="309"/>
      <c r="E48" s="310"/>
      <c r="F48" s="311" t="s">
        <v>69</v>
      </c>
      <c r="G48" s="312">
        <v>137315</v>
      </c>
      <c r="H48" s="313" t="s">
        <v>70</v>
      </c>
      <c r="J48" s="92">
        <v>27.56833333333333</v>
      </c>
      <c r="K48" s="77">
        <v>3</v>
      </c>
      <c r="L48" s="78">
        <v>45</v>
      </c>
      <c r="N48" s="58"/>
      <c r="O48" s="51"/>
    </row>
    <row r="49" spans="2:15" s="20" customFormat="1" ht="15" customHeight="1">
      <c r="B49" s="42">
        <f t="shared" si="2"/>
        <v>46</v>
      </c>
      <c r="C49" s="308" t="s">
        <v>71</v>
      </c>
      <c r="D49" s="309" t="s">
        <v>185</v>
      </c>
      <c r="E49" s="310"/>
      <c r="F49" s="311" t="s">
        <v>17</v>
      </c>
      <c r="G49" s="312">
        <v>164990</v>
      </c>
      <c r="H49" s="313" t="s">
        <v>72</v>
      </c>
      <c r="J49" s="92">
        <v>27.89233333333333</v>
      </c>
      <c r="K49" s="77">
        <v>3</v>
      </c>
      <c r="L49" s="78">
        <v>46</v>
      </c>
      <c r="N49" s="58"/>
      <c r="O49" s="51"/>
    </row>
    <row r="50" spans="2:15" s="20" customFormat="1" ht="15" customHeight="1">
      <c r="B50" s="42">
        <f t="shared" si="2"/>
        <v>47</v>
      </c>
      <c r="C50" s="308" t="s">
        <v>73</v>
      </c>
      <c r="D50" s="309" t="s">
        <v>185</v>
      </c>
      <c r="E50" s="310"/>
      <c r="F50" s="311" t="s">
        <v>17</v>
      </c>
      <c r="G50" s="312">
        <v>164984</v>
      </c>
      <c r="H50" s="313" t="s">
        <v>74</v>
      </c>
      <c r="J50" s="92">
        <v>29.276</v>
      </c>
      <c r="K50" s="77">
        <v>3</v>
      </c>
      <c r="L50" s="78">
        <v>47</v>
      </c>
      <c r="N50" s="58"/>
      <c r="O50" s="51"/>
    </row>
    <row r="51" spans="2:15" s="20" customFormat="1" ht="15" customHeight="1">
      <c r="B51" s="42">
        <f t="shared" si="2"/>
        <v>48</v>
      </c>
      <c r="C51" s="308" t="s">
        <v>187</v>
      </c>
      <c r="D51" s="309"/>
      <c r="E51" s="310"/>
      <c r="F51" s="311" t="s">
        <v>69</v>
      </c>
      <c r="G51" s="312">
        <v>136693</v>
      </c>
      <c r="H51" s="313" t="s">
        <v>75</v>
      </c>
      <c r="J51" s="92">
        <v>31.67833333333333</v>
      </c>
      <c r="K51" s="77">
        <v>3</v>
      </c>
      <c r="L51" s="78">
        <v>48</v>
      </c>
      <c r="N51" s="58"/>
      <c r="O51" s="51"/>
    </row>
    <row r="52" spans="2:15" s="20" customFormat="1" ht="15" customHeight="1">
      <c r="B52" s="42">
        <f t="shared" si="2"/>
        <v>49</v>
      </c>
      <c r="C52" s="308" t="s">
        <v>76</v>
      </c>
      <c r="D52" s="309" t="s">
        <v>185</v>
      </c>
      <c r="E52" s="310"/>
      <c r="F52" s="311" t="s">
        <v>17</v>
      </c>
      <c r="G52" s="312">
        <v>164985</v>
      </c>
      <c r="H52" s="313" t="s">
        <v>77</v>
      </c>
      <c r="J52" s="92">
        <v>37.11333333333334</v>
      </c>
      <c r="K52" s="77">
        <v>3</v>
      </c>
      <c r="L52" s="78">
        <v>49</v>
      </c>
      <c r="N52" s="58"/>
      <c r="O52" s="51"/>
    </row>
    <row r="53" spans="2:15" s="20" customFormat="1" ht="15" customHeight="1">
      <c r="B53" s="42">
        <f t="shared" si="2"/>
        <v>50</v>
      </c>
      <c r="C53" s="308" t="s">
        <v>78</v>
      </c>
      <c r="D53" s="309"/>
      <c r="E53" s="310"/>
      <c r="F53" s="311" t="s">
        <v>17</v>
      </c>
      <c r="G53" s="312">
        <v>136924</v>
      </c>
      <c r="H53" s="313" t="s">
        <v>79</v>
      </c>
      <c r="J53" s="92">
        <v>41.20133333333333</v>
      </c>
      <c r="K53" s="77">
        <v>3</v>
      </c>
      <c r="L53" s="78">
        <v>50</v>
      </c>
      <c r="N53" s="58"/>
      <c r="O53" s="51"/>
    </row>
    <row r="54" spans="2:15" s="20" customFormat="1" ht="15" customHeight="1">
      <c r="B54" s="42">
        <f t="shared" si="2"/>
        <v>51</v>
      </c>
      <c r="C54" s="308" t="s">
        <v>80</v>
      </c>
      <c r="D54" s="309" t="s">
        <v>185</v>
      </c>
      <c r="E54" s="310"/>
      <c r="F54" s="311" t="s">
        <v>17</v>
      </c>
      <c r="G54" s="312">
        <v>164993</v>
      </c>
      <c r="H54" s="313" t="s">
        <v>81</v>
      </c>
      <c r="J54" s="92">
        <v>43.05666666666667</v>
      </c>
      <c r="K54" s="77">
        <v>3</v>
      </c>
      <c r="L54" s="78">
        <v>51</v>
      </c>
      <c r="N54" s="58"/>
      <c r="O54" s="51"/>
    </row>
    <row r="55" spans="2:15" s="20" customFormat="1" ht="15" customHeight="1">
      <c r="B55" s="42">
        <f t="shared" si="2"/>
        <v>52</v>
      </c>
      <c r="C55" s="308" t="s">
        <v>82</v>
      </c>
      <c r="D55" s="309" t="s">
        <v>185</v>
      </c>
      <c r="E55" s="310"/>
      <c r="F55" s="311" t="s">
        <v>17</v>
      </c>
      <c r="G55" s="312">
        <v>164975</v>
      </c>
      <c r="H55" s="313" t="s">
        <v>83</v>
      </c>
      <c r="J55" s="92">
        <v>351.358333333333</v>
      </c>
      <c r="K55" s="77">
        <v>2</v>
      </c>
      <c r="L55" s="78">
        <v>52</v>
      </c>
      <c r="N55" s="58"/>
      <c r="O55" s="51"/>
    </row>
    <row r="56" spans="2:15" s="20" customFormat="1" ht="15" customHeight="1" thickBot="1">
      <c r="B56" s="59">
        <f t="shared" si="2"/>
        <v>53</v>
      </c>
      <c r="C56" s="320" t="s">
        <v>84</v>
      </c>
      <c r="D56" s="321" t="s">
        <v>185</v>
      </c>
      <c r="E56" s="322"/>
      <c r="F56" s="323" t="s">
        <v>17</v>
      </c>
      <c r="G56" s="324">
        <v>164977</v>
      </c>
      <c r="H56" s="325" t="s">
        <v>85</v>
      </c>
      <c r="J56" s="94">
        <v>378.936</v>
      </c>
      <c r="K56" s="80">
        <v>2</v>
      </c>
      <c r="L56" s="81">
        <v>53</v>
      </c>
      <c r="N56" s="58"/>
      <c r="O56" s="51"/>
    </row>
    <row r="57" spans="2:5" s="61" customFormat="1" ht="4.5" customHeight="1">
      <c r="B57" s="60"/>
      <c r="D57" s="85"/>
      <c r="E57" s="88"/>
    </row>
  </sheetData>
  <sheetProtection/>
  <mergeCells count="10">
    <mergeCell ref="N2:P2"/>
    <mergeCell ref="R2:S2"/>
    <mergeCell ref="B1:S1"/>
    <mergeCell ref="B2:B3"/>
    <mergeCell ref="C2:C3"/>
    <mergeCell ref="D2:D3"/>
    <mergeCell ref="E2:E3"/>
    <mergeCell ref="F2:F3"/>
    <mergeCell ref="G2:H2"/>
    <mergeCell ref="J2:L2"/>
  </mergeCells>
  <printOptions/>
  <pageMargins left="0.15748031496062992" right="0.15748031496062992" top="0.7480314960629921" bottom="0.15748031496062992" header="0.15748031496062992" footer="0.15748031496062992"/>
  <pageSetup fitToHeight="1" fitToWidth="1" horizontalDpi="300" verticalDpi="300" orientation="portrait" paperSize="9" scale="63" r:id="rId1"/>
  <ignoredErrors>
    <ignoredError sqref="B4:B19 B36:B56 B20:B3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61"/>
  <sheetViews>
    <sheetView zoomScalePageLayoutView="0" workbookViewId="0" topLeftCell="A7">
      <selection activeCell="C17" sqref="C17"/>
    </sheetView>
  </sheetViews>
  <sheetFormatPr defaultColWidth="11.00390625" defaultRowHeight="15.75"/>
  <cols>
    <col min="1" max="1" width="6.75390625" style="112" customWidth="1"/>
    <col min="2" max="2" width="7.125" style="112" customWidth="1"/>
    <col min="3" max="3" width="16.25390625" style="112" customWidth="1"/>
    <col min="4" max="4" width="6.625" style="112" customWidth="1"/>
    <col min="5" max="5" width="1.25" style="112" customWidth="1"/>
    <col min="6" max="14" width="6.625" style="112" customWidth="1"/>
    <col min="15" max="15" width="1.25" style="112" customWidth="1"/>
    <col min="16" max="18" width="6.625" style="112" customWidth="1"/>
    <col min="19" max="20" width="11.00390625" style="112" customWidth="1"/>
    <col min="21" max="21" width="8.25390625" style="112" customWidth="1"/>
    <col min="22" max="22" width="1.25" style="112" customWidth="1"/>
    <col min="23" max="23" width="8.125" style="112" customWidth="1"/>
  </cols>
  <sheetData>
    <row r="1" spans="1:23" s="291" customFormat="1" ht="31.5" customHeight="1">
      <c r="A1" s="363" t="s">
        <v>295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</row>
    <row r="2" spans="1:23" s="292" customFormat="1" ht="15.75">
      <c r="A2" s="349" t="s">
        <v>192</v>
      </c>
      <c r="B2" s="349" t="s">
        <v>193</v>
      </c>
      <c r="C2" s="349" t="s">
        <v>194</v>
      </c>
      <c r="D2" s="349" t="s">
        <v>182</v>
      </c>
      <c r="E2" s="112"/>
      <c r="F2" s="361" t="s">
        <v>188</v>
      </c>
      <c r="G2" s="361"/>
      <c r="H2" s="361"/>
      <c r="I2" s="346" t="s">
        <v>189</v>
      </c>
      <c r="J2" s="346"/>
      <c r="K2" s="346"/>
      <c r="L2" s="346" t="s">
        <v>190</v>
      </c>
      <c r="M2" s="346"/>
      <c r="N2" s="346"/>
      <c r="O2" s="112"/>
      <c r="P2" s="347" t="s">
        <v>195</v>
      </c>
      <c r="Q2" s="347"/>
      <c r="R2" s="347"/>
      <c r="S2" s="347" t="s">
        <v>196</v>
      </c>
      <c r="T2" s="347" t="s">
        <v>191</v>
      </c>
      <c r="U2" s="356" t="s">
        <v>195</v>
      </c>
      <c r="V2" s="112"/>
      <c r="W2" s="349" t="s">
        <v>197</v>
      </c>
    </row>
    <row r="3" spans="1:23" s="292" customFormat="1" ht="15.75">
      <c r="A3" s="349"/>
      <c r="B3" s="349"/>
      <c r="C3" s="349"/>
      <c r="D3" s="349"/>
      <c r="E3" s="112"/>
      <c r="F3" s="113" t="s">
        <v>198</v>
      </c>
      <c r="G3" s="114" t="s">
        <v>199</v>
      </c>
      <c r="H3" s="115" t="s">
        <v>200</v>
      </c>
      <c r="I3" s="113" t="s">
        <v>198</v>
      </c>
      <c r="J3" s="114" t="s">
        <v>199</v>
      </c>
      <c r="K3" s="115" t="s">
        <v>200</v>
      </c>
      <c r="L3" s="113" t="s">
        <v>198</v>
      </c>
      <c r="M3" s="114" t="s">
        <v>199</v>
      </c>
      <c r="N3" s="115" t="s">
        <v>200</v>
      </c>
      <c r="O3" s="112"/>
      <c r="P3" s="116">
        <v>1</v>
      </c>
      <c r="Q3" s="117">
        <v>2</v>
      </c>
      <c r="R3" s="118">
        <v>3</v>
      </c>
      <c r="S3" s="348"/>
      <c r="T3" s="348"/>
      <c r="U3" s="357"/>
      <c r="V3" s="112"/>
      <c r="W3" s="349"/>
    </row>
    <row r="4" spans="1:23" s="293" customFormat="1" ht="15.75">
      <c r="A4" s="358">
        <v>1</v>
      </c>
      <c r="B4" s="119">
        <v>1</v>
      </c>
      <c r="C4" s="120" t="s">
        <v>201</v>
      </c>
      <c r="D4" s="121" t="s">
        <v>17</v>
      </c>
      <c r="E4" s="122"/>
      <c r="F4" s="123"/>
      <c r="G4" s="124"/>
      <c r="H4" s="125"/>
      <c r="I4" s="123"/>
      <c r="J4" s="124"/>
      <c r="K4" s="125"/>
      <c r="L4" s="123"/>
      <c r="M4" s="124"/>
      <c r="N4" s="125"/>
      <c r="O4" s="122"/>
      <c r="P4" s="126">
        <f>_xlfn.IFERROR(SMALL($F4:$N4,$P$3),"")</f>
      </c>
      <c r="Q4" s="127">
        <f>_xlfn.IFERROR(SMALL($F4:$N4,$Q$3),"")</f>
      </c>
      <c r="R4" s="128">
        <f>_xlfn.IFERROR(SMALL($F4:$N4,$R$3),"")</f>
      </c>
      <c r="S4" s="129">
        <f>COUNT(P4:R4)</f>
        <v>0</v>
      </c>
      <c r="T4" s="129">
        <f>_xlfn.IFERROR(AVERAGE(P4:R4),"")</f>
      </c>
      <c r="U4" s="121">
        <f>MIN(P4,Q4,R4)</f>
        <v>0</v>
      </c>
      <c r="V4" s="122"/>
      <c r="W4" s="121"/>
    </row>
    <row r="5" spans="1:23" s="294" customFormat="1" ht="15.75">
      <c r="A5" s="359"/>
      <c r="B5" s="130">
        <v>2</v>
      </c>
      <c r="C5" s="131" t="s">
        <v>202</v>
      </c>
      <c r="D5" s="132" t="s">
        <v>17</v>
      </c>
      <c r="E5" s="122"/>
      <c r="F5" s="133"/>
      <c r="G5" s="134"/>
      <c r="H5" s="135"/>
      <c r="I5" s="133">
        <v>21.91</v>
      </c>
      <c r="J5" s="134">
        <v>17.918</v>
      </c>
      <c r="K5" s="135">
        <v>17.689</v>
      </c>
      <c r="L5" s="133">
        <v>20.991</v>
      </c>
      <c r="M5" s="134">
        <v>16.977</v>
      </c>
      <c r="N5" s="135">
        <v>16.497</v>
      </c>
      <c r="O5" s="122"/>
      <c r="P5" s="136">
        <f>_xlfn.IFERROR(SMALL($F5:$N5,$P$3),"")</f>
        <v>16.497</v>
      </c>
      <c r="Q5" s="137">
        <f>_xlfn.IFERROR(SMALL($F5:$N5,$Q$3),"")</f>
        <v>16.977</v>
      </c>
      <c r="R5" s="138">
        <f>_xlfn.IFERROR(SMALL($F5:$N5,$R$3),"")</f>
        <v>17.689</v>
      </c>
      <c r="S5" s="139">
        <f aca="true" t="shared" si="0" ref="S5:S61">COUNT(P5:R5)</f>
        <v>3</v>
      </c>
      <c r="T5" s="139">
        <f>_xlfn.IFERROR(AVERAGE(P5:R5),"")</f>
        <v>17.054333333333336</v>
      </c>
      <c r="U5" s="140">
        <f aca="true" t="shared" si="1" ref="U5:U61">MIN(P5,Q5,R5)</f>
        <v>16.497</v>
      </c>
      <c r="V5" s="122"/>
      <c r="W5" s="140">
        <f aca="true" t="shared" si="2" ref="W5:W60">RANK(T5,$T$4:$T$61,1)</f>
        <v>11</v>
      </c>
    </row>
    <row r="6" spans="1:23" s="294" customFormat="1" ht="15.75">
      <c r="A6" s="359"/>
      <c r="B6" s="141">
        <v>3</v>
      </c>
      <c r="C6" s="131" t="s">
        <v>203</v>
      </c>
      <c r="D6" s="132" t="s">
        <v>17</v>
      </c>
      <c r="E6" s="122"/>
      <c r="F6" s="133">
        <v>26.446</v>
      </c>
      <c r="G6" s="134">
        <v>25.636</v>
      </c>
      <c r="H6" s="135">
        <v>26.426</v>
      </c>
      <c r="I6" s="133">
        <v>25.264</v>
      </c>
      <c r="J6" s="134">
        <v>24.324</v>
      </c>
      <c r="K6" s="135">
        <v>26.477</v>
      </c>
      <c r="L6" s="133">
        <v>23.804</v>
      </c>
      <c r="M6" s="134">
        <v>22.002</v>
      </c>
      <c r="N6" s="135">
        <v>30.351</v>
      </c>
      <c r="O6" s="122"/>
      <c r="P6" s="136">
        <f>_xlfn.IFERROR(SMALL($F6:$N6,$P$3),"")</f>
        <v>22.002</v>
      </c>
      <c r="Q6" s="137">
        <f>_xlfn.IFERROR(SMALL($F6:$N6,$Q$3),"")</f>
        <v>23.804</v>
      </c>
      <c r="R6" s="138">
        <f>_xlfn.IFERROR(SMALL($F6:$N6,$R$3),"")</f>
        <v>24.324</v>
      </c>
      <c r="S6" s="139">
        <f t="shared" si="0"/>
        <v>3</v>
      </c>
      <c r="T6" s="139">
        <f>_xlfn.IFERROR(AVERAGE(P6:R6),"")</f>
        <v>23.376666666666665</v>
      </c>
      <c r="U6" s="140">
        <f t="shared" si="1"/>
        <v>22.002</v>
      </c>
      <c r="V6" s="122"/>
      <c r="W6" s="140">
        <f t="shared" si="2"/>
        <v>39</v>
      </c>
    </row>
    <row r="7" spans="1:23" s="295" customFormat="1" ht="15.75">
      <c r="A7" s="360"/>
      <c r="B7" s="142">
        <v>4</v>
      </c>
      <c r="C7" s="143" t="s">
        <v>204</v>
      </c>
      <c r="D7" s="144" t="s">
        <v>17</v>
      </c>
      <c r="E7" s="122"/>
      <c r="F7" s="145">
        <v>999</v>
      </c>
      <c r="G7" s="146"/>
      <c r="H7" s="147"/>
      <c r="I7" s="145">
        <v>43.194</v>
      </c>
      <c r="J7" s="146">
        <v>39.709</v>
      </c>
      <c r="K7" s="147">
        <v>51.442</v>
      </c>
      <c r="L7" s="145">
        <v>62.973</v>
      </c>
      <c r="M7" s="146">
        <v>37.247</v>
      </c>
      <c r="N7" s="147">
        <v>34.384</v>
      </c>
      <c r="O7" s="122"/>
      <c r="P7" s="116">
        <f>_xlfn.IFERROR(SMALL($F7:$N7,$P$3),"")</f>
        <v>34.384</v>
      </c>
      <c r="Q7" s="117">
        <f>_xlfn.IFERROR(SMALL($F7:$N7,$Q$3),"")</f>
        <v>37.247</v>
      </c>
      <c r="R7" s="118">
        <f>_xlfn.IFERROR(SMALL($F7:$N7,$R$3),"")</f>
        <v>39.709</v>
      </c>
      <c r="S7" s="148">
        <f t="shared" si="0"/>
        <v>3</v>
      </c>
      <c r="T7" s="148">
        <f>_xlfn.IFERROR(AVERAGE(P7:R7),"")</f>
        <v>37.11333333333334</v>
      </c>
      <c r="U7" s="149">
        <f t="shared" si="1"/>
        <v>34.384</v>
      </c>
      <c r="V7" s="122"/>
      <c r="W7" s="149">
        <f t="shared" si="2"/>
        <v>49</v>
      </c>
    </row>
    <row r="8" spans="1:23" s="293" customFormat="1" ht="15.75">
      <c r="A8" s="353">
        <v>2</v>
      </c>
      <c r="B8" s="119">
        <v>1</v>
      </c>
      <c r="C8" s="151" t="s">
        <v>205</v>
      </c>
      <c r="D8" s="152" t="s">
        <v>17</v>
      </c>
      <c r="E8" s="122"/>
      <c r="F8" s="153">
        <v>50.751</v>
      </c>
      <c r="G8" s="154">
        <v>61.712</v>
      </c>
      <c r="H8" s="155"/>
      <c r="I8" s="153">
        <v>47.948</v>
      </c>
      <c r="J8" s="154"/>
      <c r="K8" s="155"/>
      <c r="L8" s="153">
        <v>37.968</v>
      </c>
      <c r="M8" s="154">
        <v>58.218</v>
      </c>
      <c r="N8" s="155">
        <v>43.254</v>
      </c>
      <c r="O8" s="122"/>
      <c r="P8" s="126">
        <f>_xlfn.IFERROR(SMALL($F8:$N8,$P$3),"")</f>
        <v>37.968</v>
      </c>
      <c r="Q8" s="127">
        <f>_xlfn.IFERROR(SMALL($F8:$N8,$Q$3),"")</f>
        <v>43.254</v>
      </c>
      <c r="R8" s="128">
        <f>_xlfn.IFERROR(SMALL($F8:$N8,$R$3),"")</f>
        <v>47.948</v>
      </c>
      <c r="S8" s="129">
        <f t="shared" si="0"/>
        <v>3</v>
      </c>
      <c r="T8" s="129">
        <f>_xlfn.IFERROR(AVERAGE(P8:R8),"")</f>
        <v>43.05666666666667</v>
      </c>
      <c r="U8" s="121">
        <f t="shared" si="1"/>
        <v>37.968</v>
      </c>
      <c r="V8" s="122"/>
      <c r="W8" s="121">
        <f t="shared" si="2"/>
        <v>51</v>
      </c>
    </row>
    <row r="9" spans="1:23" s="294" customFormat="1" ht="15.75">
      <c r="A9" s="354"/>
      <c r="B9" s="130">
        <v>2</v>
      </c>
      <c r="C9" s="157" t="s">
        <v>206</v>
      </c>
      <c r="D9" s="158" t="s">
        <v>17</v>
      </c>
      <c r="E9" s="122"/>
      <c r="F9" s="159"/>
      <c r="G9" s="160"/>
      <c r="H9" s="161"/>
      <c r="I9" s="159">
        <v>30.71</v>
      </c>
      <c r="J9" s="160">
        <v>29.149</v>
      </c>
      <c r="K9" s="161">
        <v>28.088</v>
      </c>
      <c r="L9" s="159">
        <v>32.532</v>
      </c>
      <c r="M9" s="160">
        <v>22.423</v>
      </c>
      <c r="N9" s="161">
        <v>24.154</v>
      </c>
      <c r="O9" s="122"/>
      <c r="P9" s="136">
        <f>_xlfn.IFERROR(SMALL($F9:$N9,$P$3),"")</f>
        <v>22.423</v>
      </c>
      <c r="Q9" s="137">
        <f>_xlfn.IFERROR(SMALL($F9:$N9,$Q$3),"")</f>
        <v>24.154</v>
      </c>
      <c r="R9" s="138">
        <f>_xlfn.IFERROR(SMALL($F9:$N9,$R$3),"")</f>
        <v>28.088</v>
      </c>
      <c r="S9" s="139">
        <f t="shared" si="0"/>
        <v>3</v>
      </c>
      <c r="T9" s="139">
        <f>_xlfn.IFERROR(AVERAGE(P9:R9),"")</f>
        <v>24.888333333333332</v>
      </c>
      <c r="U9" s="140">
        <f t="shared" si="1"/>
        <v>22.423</v>
      </c>
      <c r="V9" s="122"/>
      <c r="W9" s="140">
        <f t="shared" si="2"/>
        <v>42</v>
      </c>
    </row>
    <row r="10" spans="1:23" s="294" customFormat="1" ht="15.75">
      <c r="A10" s="354"/>
      <c r="B10" s="141">
        <v>3</v>
      </c>
      <c r="C10" s="157" t="s">
        <v>207</v>
      </c>
      <c r="D10" s="158" t="s">
        <v>17</v>
      </c>
      <c r="E10" s="122"/>
      <c r="F10" s="159">
        <v>18.679</v>
      </c>
      <c r="G10" s="160">
        <v>14.104</v>
      </c>
      <c r="H10" s="161">
        <v>27.167</v>
      </c>
      <c r="I10" s="159">
        <v>14.926</v>
      </c>
      <c r="J10" s="160">
        <v>16.167</v>
      </c>
      <c r="K10" s="161">
        <v>14.103</v>
      </c>
      <c r="L10" s="159">
        <v>14.684</v>
      </c>
      <c r="M10" s="160">
        <v>14.645</v>
      </c>
      <c r="N10" s="161">
        <v>13.343</v>
      </c>
      <c r="O10" s="122"/>
      <c r="P10" s="136">
        <f>_xlfn.IFERROR(SMALL($F10:$N10,$P$3),"")</f>
        <v>13.343</v>
      </c>
      <c r="Q10" s="137">
        <f>_xlfn.IFERROR(SMALL($F10:$N10,$Q$3),"")</f>
        <v>14.103</v>
      </c>
      <c r="R10" s="138">
        <f>_xlfn.IFERROR(SMALL($F10:$N10,$R$3),"")</f>
        <v>14.104</v>
      </c>
      <c r="S10" s="139">
        <f t="shared" si="0"/>
        <v>3</v>
      </c>
      <c r="T10" s="139">
        <f>_xlfn.IFERROR(AVERAGE(P10:R10),"")</f>
        <v>13.85</v>
      </c>
      <c r="U10" s="140">
        <f t="shared" si="1"/>
        <v>13.343</v>
      </c>
      <c r="V10" s="122"/>
      <c r="W10" s="140">
        <f t="shared" si="2"/>
        <v>3</v>
      </c>
    </row>
    <row r="11" spans="1:23" s="295" customFormat="1" ht="15.75">
      <c r="A11" s="355"/>
      <c r="B11" s="142">
        <v>4</v>
      </c>
      <c r="C11" s="163" t="s">
        <v>208</v>
      </c>
      <c r="D11" s="164" t="s">
        <v>17</v>
      </c>
      <c r="E11" s="122"/>
      <c r="F11" s="165">
        <v>21.371</v>
      </c>
      <c r="G11" s="166">
        <v>20.751</v>
      </c>
      <c r="H11" s="167">
        <v>17.778</v>
      </c>
      <c r="I11" s="165">
        <v>18.047</v>
      </c>
      <c r="J11" s="166">
        <v>17.009</v>
      </c>
      <c r="K11" s="167">
        <v>17.416</v>
      </c>
      <c r="L11" s="165" t="s">
        <v>209</v>
      </c>
      <c r="M11" s="166"/>
      <c r="N11" s="167"/>
      <c r="O11" s="122"/>
      <c r="P11" s="116">
        <f>_xlfn.IFERROR(SMALL($F11:$N11,$P$3),"")</f>
        <v>17.009</v>
      </c>
      <c r="Q11" s="117">
        <f>_xlfn.IFERROR(SMALL($F11:$N11,$Q$3),"")</f>
        <v>17.416</v>
      </c>
      <c r="R11" s="118">
        <f>_xlfn.IFERROR(SMALL($F11:$N11,$R$3),"")</f>
        <v>17.778</v>
      </c>
      <c r="S11" s="148">
        <f t="shared" si="0"/>
        <v>3</v>
      </c>
      <c r="T11" s="148">
        <f>_xlfn.IFERROR(AVERAGE(P11:R11),"")</f>
        <v>17.401</v>
      </c>
      <c r="U11" s="149">
        <f t="shared" si="1"/>
        <v>17.009</v>
      </c>
      <c r="V11" s="122"/>
      <c r="W11" s="149">
        <f t="shared" si="2"/>
        <v>17</v>
      </c>
    </row>
    <row r="12" spans="1:23" s="293" customFormat="1" ht="15.75">
      <c r="A12" s="358">
        <v>3</v>
      </c>
      <c r="B12" s="119">
        <v>1</v>
      </c>
      <c r="C12" s="120" t="s">
        <v>210</v>
      </c>
      <c r="D12" s="121" t="s">
        <v>42</v>
      </c>
      <c r="E12" s="122"/>
      <c r="F12" s="123">
        <v>23.283</v>
      </c>
      <c r="G12" s="124">
        <v>21.942</v>
      </c>
      <c r="H12" s="125">
        <v>21.552</v>
      </c>
      <c r="I12" s="123">
        <v>22.923</v>
      </c>
      <c r="J12" s="124">
        <v>21.492</v>
      </c>
      <c r="K12" s="125">
        <v>21.07</v>
      </c>
      <c r="L12" s="123">
        <v>22.032</v>
      </c>
      <c r="M12" s="124">
        <v>20.851</v>
      </c>
      <c r="N12" s="125">
        <v>19.119</v>
      </c>
      <c r="O12" s="122"/>
      <c r="P12" s="126">
        <f>_xlfn.IFERROR(SMALL($F12:$N12,$P$3),"")</f>
        <v>19.119</v>
      </c>
      <c r="Q12" s="127">
        <f>_xlfn.IFERROR(SMALL($F12:$N12,$Q$3),"")</f>
        <v>20.851</v>
      </c>
      <c r="R12" s="128">
        <f>_xlfn.IFERROR(SMALL($F12:$N12,$R$3),"")</f>
        <v>21.07</v>
      </c>
      <c r="S12" s="129">
        <f t="shared" si="0"/>
        <v>3</v>
      </c>
      <c r="T12" s="129">
        <f>_xlfn.IFERROR(AVERAGE(P12:R12),"")</f>
        <v>20.346666666666668</v>
      </c>
      <c r="U12" s="121">
        <f t="shared" si="1"/>
        <v>19.119</v>
      </c>
      <c r="V12" s="122"/>
      <c r="W12" s="121">
        <f t="shared" si="2"/>
        <v>33</v>
      </c>
    </row>
    <row r="13" spans="1:23" s="294" customFormat="1" ht="15.75">
      <c r="A13" s="359"/>
      <c r="B13" s="130">
        <v>2</v>
      </c>
      <c r="C13" s="131" t="s">
        <v>211</v>
      </c>
      <c r="D13" s="132" t="s">
        <v>296</v>
      </c>
      <c r="E13" s="122"/>
      <c r="F13" s="133"/>
      <c r="G13" s="134"/>
      <c r="H13" s="135"/>
      <c r="I13" s="133"/>
      <c r="J13" s="134"/>
      <c r="K13" s="135"/>
      <c r="L13" s="133"/>
      <c r="M13" s="134"/>
      <c r="N13" s="135"/>
      <c r="O13" s="122"/>
      <c r="P13" s="136">
        <f>_xlfn.IFERROR(SMALL($F13:$N13,$P$3),"")</f>
      </c>
      <c r="Q13" s="137">
        <f>_xlfn.IFERROR(SMALL($F13:$N13,$Q$3),"")</f>
      </c>
      <c r="R13" s="138">
        <f>_xlfn.IFERROR(SMALL($F13:$N13,$R$3),"")</f>
      </c>
      <c r="S13" s="139">
        <f t="shared" si="0"/>
        <v>0</v>
      </c>
      <c r="T13" s="139">
        <f>_xlfn.IFERROR(AVERAGE(P13:R13),"")</f>
      </c>
      <c r="U13" s="140">
        <f t="shared" si="1"/>
        <v>0</v>
      </c>
      <c r="V13" s="122"/>
      <c r="W13" s="140"/>
    </row>
    <row r="14" spans="1:23" s="294" customFormat="1" ht="15.75">
      <c r="A14" s="359"/>
      <c r="B14" s="141">
        <v>3</v>
      </c>
      <c r="C14" s="131" t="s">
        <v>212</v>
      </c>
      <c r="D14" s="132" t="s">
        <v>17</v>
      </c>
      <c r="E14" s="122"/>
      <c r="F14" s="133">
        <v>21.631</v>
      </c>
      <c r="G14" s="134">
        <v>19.89</v>
      </c>
      <c r="H14" s="135">
        <v>19.2</v>
      </c>
      <c r="I14" s="133">
        <v>33.925</v>
      </c>
      <c r="J14" s="134">
        <v>20.511</v>
      </c>
      <c r="K14" s="135">
        <v>19.44</v>
      </c>
      <c r="L14" s="133">
        <v>18.639</v>
      </c>
      <c r="M14" s="134"/>
      <c r="N14" s="135"/>
      <c r="O14" s="122"/>
      <c r="P14" s="136">
        <f>_xlfn.IFERROR(SMALL($F14:$N14,$P$3),"")</f>
        <v>18.639</v>
      </c>
      <c r="Q14" s="137">
        <f>_xlfn.IFERROR(SMALL($F14:$N14,$Q$3),"")</f>
        <v>19.2</v>
      </c>
      <c r="R14" s="138">
        <f>_xlfn.IFERROR(SMALL($F14:$N14,$R$3),"")</f>
        <v>19.44</v>
      </c>
      <c r="S14" s="139">
        <f t="shared" si="0"/>
        <v>3</v>
      </c>
      <c r="T14" s="139">
        <f>_xlfn.IFERROR(AVERAGE(P14:R14),"")</f>
        <v>19.093</v>
      </c>
      <c r="U14" s="140">
        <f t="shared" si="1"/>
        <v>18.639</v>
      </c>
      <c r="V14" s="122"/>
      <c r="W14" s="140">
        <f t="shared" si="2"/>
        <v>23</v>
      </c>
    </row>
    <row r="15" spans="1:23" s="295" customFormat="1" ht="15.75">
      <c r="A15" s="360"/>
      <c r="B15" s="142">
        <v>4</v>
      </c>
      <c r="C15" s="143" t="s">
        <v>213</v>
      </c>
      <c r="D15" s="144" t="s">
        <v>17</v>
      </c>
      <c r="E15" s="122"/>
      <c r="F15" s="145">
        <v>27.107</v>
      </c>
      <c r="G15" s="146">
        <v>29.039</v>
      </c>
      <c r="H15" s="147">
        <v>29.24</v>
      </c>
      <c r="I15" s="145">
        <v>26.644</v>
      </c>
      <c r="J15" s="146">
        <v>25.416</v>
      </c>
      <c r="K15" s="147">
        <v>23.482</v>
      </c>
      <c r="L15" s="145"/>
      <c r="M15" s="146"/>
      <c r="N15" s="147"/>
      <c r="O15" s="122"/>
      <c r="P15" s="116">
        <f>_xlfn.IFERROR(SMALL($F15:$N15,$P$3),"")</f>
        <v>23.482</v>
      </c>
      <c r="Q15" s="117">
        <f>_xlfn.IFERROR(SMALL($F15:$N15,$Q$3),"")</f>
        <v>25.416</v>
      </c>
      <c r="R15" s="118">
        <f>_xlfn.IFERROR(SMALL($F15:$N15,$R$3),"")</f>
        <v>26.644</v>
      </c>
      <c r="S15" s="148">
        <f t="shared" si="0"/>
        <v>3</v>
      </c>
      <c r="T15" s="148">
        <f>_xlfn.IFERROR(AVERAGE(P15:R15),"")</f>
        <v>25.180666666666667</v>
      </c>
      <c r="U15" s="149">
        <f t="shared" si="1"/>
        <v>23.482</v>
      </c>
      <c r="V15" s="122"/>
      <c r="W15" s="149">
        <f t="shared" si="2"/>
        <v>43</v>
      </c>
    </row>
    <row r="16" spans="1:23" s="293" customFormat="1" ht="15.75">
      <c r="A16" s="353">
        <v>4</v>
      </c>
      <c r="B16" s="119">
        <v>1</v>
      </c>
      <c r="C16" s="151" t="s">
        <v>177</v>
      </c>
      <c r="D16" s="152" t="s">
        <v>17</v>
      </c>
      <c r="E16" s="122"/>
      <c r="F16" s="153">
        <v>19.169</v>
      </c>
      <c r="G16" s="154">
        <v>19.76</v>
      </c>
      <c r="H16" s="155">
        <v>24.615</v>
      </c>
      <c r="I16" s="153">
        <v>19.29</v>
      </c>
      <c r="J16" s="154"/>
      <c r="K16" s="155"/>
      <c r="L16" s="153">
        <v>18.909</v>
      </c>
      <c r="M16" s="154">
        <v>45.816</v>
      </c>
      <c r="N16" s="155"/>
      <c r="O16" s="122"/>
      <c r="P16" s="126">
        <f>_xlfn.IFERROR(SMALL($F16:$N16,$P$3),"")</f>
        <v>18.909</v>
      </c>
      <c r="Q16" s="127">
        <f>_xlfn.IFERROR(SMALL($F16:$N16,$Q$3),"")</f>
        <v>19.169</v>
      </c>
      <c r="R16" s="128">
        <f>_xlfn.IFERROR(SMALL($F16:$N16,$R$3),"")</f>
        <v>19.29</v>
      </c>
      <c r="S16" s="129">
        <f t="shared" si="0"/>
        <v>3</v>
      </c>
      <c r="T16" s="129">
        <f>_xlfn.IFERROR(AVERAGE(P16:R16),"")</f>
        <v>19.122666666666667</v>
      </c>
      <c r="U16" s="121">
        <f t="shared" si="1"/>
        <v>18.909</v>
      </c>
      <c r="V16" s="122"/>
      <c r="W16" s="121">
        <f t="shared" si="2"/>
        <v>24</v>
      </c>
    </row>
    <row r="17" spans="1:23" s="294" customFormat="1" ht="15.75">
      <c r="A17" s="354"/>
      <c r="B17" s="130">
        <v>2</v>
      </c>
      <c r="C17" s="157" t="s">
        <v>214</v>
      </c>
      <c r="D17" s="158" t="s">
        <v>60</v>
      </c>
      <c r="E17" s="122"/>
      <c r="F17" s="159">
        <v>21.031</v>
      </c>
      <c r="G17" s="160">
        <v>20.771</v>
      </c>
      <c r="H17" s="161">
        <v>20.671</v>
      </c>
      <c r="I17" s="159">
        <v>19.921</v>
      </c>
      <c r="J17" s="160">
        <v>24.543</v>
      </c>
      <c r="K17" s="161">
        <v>19.573</v>
      </c>
      <c r="L17" s="159">
        <v>21.281</v>
      </c>
      <c r="M17" s="160">
        <v>27.357</v>
      </c>
      <c r="N17" s="161">
        <v>22.293</v>
      </c>
      <c r="O17" s="122"/>
      <c r="P17" s="136">
        <f>_xlfn.IFERROR(SMALL($F17:$N17,$P$3),"")</f>
        <v>19.573</v>
      </c>
      <c r="Q17" s="137">
        <f>_xlfn.IFERROR(SMALL($F17:$N17,$Q$3),"")</f>
        <v>19.921</v>
      </c>
      <c r="R17" s="138">
        <f>_xlfn.IFERROR(SMALL($F17:$N17,$R$3),"")</f>
        <v>20.671</v>
      </c>
      <c r="S17" s="139">
        <f t="shared" si="0"/>
        <v>3</v>
      </c>
      <c r="T17" s="139">
        <f>_xlfn.IFERROR(AVERAGE(P17:R17),"")</f>
        <v>20.055</v>
      </c>
      <c r="U17" s="140">
        <f t="shared" si="1"/>
        <v>19.573</v>
      </c>
      <c r="V17" s="122"/>
      <c r="W17" s="140">
        <f t="shared" si="2"/>
        <v>31</v>
      </c>
    </row>
    <row r="18" spans="1:23" s="294" customFormat="1" ht="15.75">
      <c r="A18" s="354"/>
      <c r="B18" s="141">
        <v>3</v>
      </c>
      <c r="C18" s="157" t="s">
        <v>215</v>
      </c>
      <c r="D18" s="158" t="s">
        <v>17</v>
      </c>
      <c r="E18" s="122"/>
      <c r="F18" s="159">
        <v>22.182</v>
      </c>
      <c r="G18" s="160">
        <v>22.602</v>
      </c>
      <c r="H18" s="161">
        <v>25.326</v>
      </c>
      <c r="I18" s="159">
        <v>21.602</v>
      </c>
      <c r="J18" s="160">
        <v>20.701</v>
      </c>
      <c r="K18" s="161">
        <v>23.144</v>
      </c>
      <c r="L18" s="159">
        <v>28.048</v>
      </c>
      <c r="M18" s="160">
        <v>37.498</v>
      </c>
      <c r="N18" s="161">
        <v>21.251</v>
      </c>
      <c r="O18" s="122"/>
      <c r="P18" s="136">
        <f>_xlfn.IFERROR(SMALL($F18:$N18,$P$3),"")</f>
        <v>20.701</v>
      </c>
      <c r="Q18" s="137">
        <f>_xlfn.IFERROR(SMALL($F18:$N18,$Q$3),"")</f>
        <v>21.251</v>
      </c>
      <c r="R18" s="138">
        <f>_xlfn.IFERROR(SMALL($F18:$N18,$R$3),"")</f>
        <v>21.602</v>
      </c>
      <c r="S18" s="139">
        <f t="shared" si="0"/>
        <v>3</v>
      </c>
      <c r="T18" s="139">
        <f>_xlfn.IFERROR(AVERAGE(P18:R18),"")</f>
        <v>21.18466666666667</v>
      </c>
      <c r="U18" s="140">
        <f t="shared" si="1"/>
        <v>20.701</v>
      </c>
      <c r="V18" s="122"/>
      <c r="W18" s="140">
        <f t="shared" si="2"/>
        <v>38</v>
      </c>
    </row>
    <row r="19" spans="1:23" s="295" customFormat="1" ht="15.75">
      <c r="A19" s="355"/>
      <c r="B19" s="142">
        <v>4</v>
      </c>
      <c r="C19" s="163" t="s">
        <v>216</v>
      </c>
      <c r="D19" s="164" t="s">
        <v>17</v>
      </c>
      <c r="E19" s="122"/>
      <c r="F19" s="165"/>
      <c r="G19" s="166"/>
      <c r="H19" s="167"/>
      <c r="I19" s="165">
        <v>16.409</v>
      </c>
      <c r="J19" s="166">
        <v>23.032</v>
      </c>
      <c r="K19" s="167"/>
      <c r="L19" s="165">
        <v>18.428</v>
      </c>
      <c r="M19" s="166">
        <v>16.427</v>
      </c>
      <c r="N19" s="167">
        <v>24.815</v>
      </c>
      <c r="O19" s="122"/>
      <c r="P19" s="116">
        <f>_xlfn.IFERROR(SMALL($F19:$N19,$P$3),"")</f>
        <v>16.409</v>
      </c>
      <c r="Q19" s="117">
        <f>_xlfn.IFERROR(SMALL($F19:$N19,$Q$3),"")</f>
        <v>16.427</v>
      </c>
      <c r="R19" s="118">
        <f>_xlfn.IFERROR(SMALL($F19:$N19,$R$3),"")</f>
        <v>18.428</v>
      </c>
      <c r="S19" s="148">
        <f t="shared" si="0"/>
        <v>3</v>
      </c>
      <c r="T19" s="148">
        <f>_xlfn.IFERROR(AVERAGE(P19:R19),"")</f>
        <v>17.087999999999997</v>
      </c>
      <c r="U19" s="149">
        <f t="shared" si="1"/>
        <v>16.409</v>
      </c>
      <c r="V19" s="122"/>
      <c r="W19" s="149">
        <f t="shared" si="2"/>
        <v>12</v>
      </c>
    </row>
    <row r="20" spans="1:23" s="293" customFormat="1" ht="15.75">
      <c r="A20" s="358">
        <v>5</v>
      </c>
      <c r="B20" s="119">
        <v>1</v>
      </c>
      <c r="C20" s="120" t="s">
        <v>217</v>
      </c>
      <c r="D20" s="168" t="s">
        <v>218</v>
      </c>
      <c r="E20" s="122"/>
      <c r="F20" s="123">
        <v>21.281</v>
      </c>
      <c r="G20" s="124"/>
      <c r="H20" s="125"/>
      <c r="I20" s="123">
        <v>25.846</v>
      </c>
      <c r="J20" s="124">
        <v>21.502</v>
      </c>
      <c r="K20" s="125">
        <v>21.17</v>
      </c>
      <c r="L20" s="123">
        <v>21.17</v>
      </c>
      <c r="M20" s="124">
        <v>21.632</v>
      </c>
      <c r="N20" s="125">
        <v>19.589</v>
      </c>
      <c r="O20" s="122"/>
      <c r="P20" s="126">
        <f>_xlfn.IFERROR(SMALL($F20:$N20,$P$3),"")</f>
        <v>19.589</v>
      </c>
      <c r="Q20" s="127">
        <f>_xlfn.IFERROR(SMALL($F20:$N20,$Q$3),"")</f>
        <v>21.17</v>
      </c>
      <c r="R20" s="128">
        <f>_xlfn.IFERROR(SMALL($F20:$N20,$R$3),"")</f>
        <v>21.17</v>
      </c>
      <c r="S20" s="129">
        <f t="shared" si="0"/>
        <v>3</v>
      </c>
      <c r="T20" s="129">
        <f>_xlfn.IFERROR(AVERAGE(P20:R20),"")</f>
        <v>20.643</v>
      </c>
      <c r="U20" s="121">
        <f t="shared" si="1"/>
        <v>19.589</v>
      </c>
      <c r="V20" s="122"/>
      <c r="W20" s="121">
        <f t="shared" si="2"/>
        <v>36</v>
      </c>
    </row>
    <row r="21" spans="1:23" s="294" customFormat="1" ht="15.75">
      <c r="A21" s="359"/>
      <c r="B21" s="130">
        <v>2</v>
      </c>
      <c r="C21" s="131" t="s">
        <v>219</v>
      </c>
      <c r="D21" s="132" t="s">
        <v>17</v>
      </c>
      <c r="E21" s="122"/>
      <c r="F21" s="133">
        <v>20.59</v>
      </c>
      <c r="G21" s="134"/>
      <c r="H21" s="135"/>
      <c r="I21" s="133">
        <v>30.98</v>
      </c>
      <c r="J21" s="134">
        <v>23.155</v>
      </c>
      <c r="K21" s="135">
        <v>24.324</v>
      </c>
      <c r="L21" s="133">
        <v>21.031</v>
      </c>
      <c r="M21" s="134">
        <v>20.472</v>
      </c>
      <c r="N21" s="135">
        <v>19.61</v>
      </c>
      <c r="O21" s="122"/>
      <c r="P21" s="136">
        <f>_xlfn.IFERROR(SMALL($F21:$N21,$P$3),"")</f>
        <v>19.61</v>
      </c>
      <c r="Q21" s="137">
        <f>_xlfn.IFERROR(SMALL($F21:$N21,$Q$3),"")</f>
        <v>20.472</v>
      </c>
      <c r="R21" s="138">
        <f>_xlfn.IFERROR(SMALL($F21:$N21,$R$3),"")</f>
        <v>20.59</v>
      </c>
      <c r="S21" s="139">
        <f t="shared" si="0"/>
        <v>3</v>
      </c>
      <c r="T21" s="139">
        <f>_xlfn.IFERROR(AVERAGE(P21:R21),"")</f>
        <v>20.224</v>
      </c>
      <c r="U21" s="140">
        <f t="shared" si="1"/>
        <v>19.61</v>
      </c>
      <c r="V21" s="122"/>
      <c r="W21" s="140">
        <f t="shared" si="2"/>
        <v>32</v>
      </c>
    </row>
    <row r="22" spans="1:23" s="294" customFormat="1" ht="15.75">
      <c r="A22" s="359"/>
      <c r="B22" s="141">
        <v>3</v>
      </c>
      <c r="C22" s="131" t="s">
        <v>220</v>
      </c>
      <c r="D22" s="132" t="s">
        <v>171</v>
      </c>
      <c r="E22" s="122"/>
      <c r="F22" s="133">
        <v>20.17</v>
      </c>
      <c r="G22" s="134">
        <v>18.989</v>
      </c>
      <c r="H22" s="135"/>
      <c r="I22" s="133">
        <v>19.36</v>
      </c>
      <c r="J22" s="134">
        <v>33.235</v>
      </c>
      <c r="K22" s="135"/>
      <c r="L22" s="133"/>
      <c r="M22" s="134"/>
      <c r="N22" s="135"/>
      <c r="O22" s="122"/>
      <c r="P22" s="136">
        <f>_xlfn.IFERROR(SMALL($F22:$N22,$P$3),"")</f>
        <v>18.989</v>
      </c>
      <c r="Q22" s="137">
        <f>_xlfn.IFERROR(SMALL($F22:$N22,$Q$3),"")</f>
        <v>19.36</v>
      </c>
      <c r="R22" s="138">
        <f>_xlfn.IFERROR(SMALL($F22:$N22,$R$3),"")</f>
        <v>20.17</v>
      </c>
      <c r="S22" s="139">
        <f t="shared" si="0"/>
        <v>3</v>
      </c>
      <c r="T22" s="139">
        <f>_xlfn.IFERROR(AVERAGE(P22:R22),"")</f>
        <v>19.506333333333334</v>
      </c>
      <c r="U22" s="140">
        <f t="shared" si="1"/>
        <v>18.989</v>
      </c>
      <c r="V22" s="122"/>
      <c r="W22" s="140">
        <f t="shared" si="2"/>
        <v>26</v>
      </c>
    </row>
    <row r="23" spans="1:23" s="295" customFormat="1" ht="15.75">
      <c r="A23" s="360"/>
      <c r="B23" s="142">
        <v>4</v>
      </c>
      <c r="C23" s="143" t="s">
        <v>221</v>
      </c>
      <c r="D23" s="144" t="s">
        <v>17</v>
      </c>
      <c r="E23" s="122"/>
      <c r="F23" s="145"/>
      <c r="G23" s="146"/>
      <c r="H23" s="147"/>
      <c r="I23" s="145">
        <v>41.679</v>
      </c>
      <c r="J23" s="146"/>
      <c r="K23" s="147"/>
      <c r="L23" s="145">
        <v>30.531</v>
      </c>
      <c r="M23" s="146">
        <v>28.168</v>
      </c>
      <c r="N23" s="147">
        <v>29.129</v>
      </c>
      <c r="O23" s="122"/>
      <c r="P23" s="116">
        <f>_xlfn.IFERROR(SMALL($F23:$N23,$P$3),"")</f>
        <v>28.168</v>
      </c>
      <c r="Q23" s="117">
        <f>_xlfn.IFERROR(SMALL($F23:$N23,$Q$3),"")</f>
        <v>29.129</v>
      </c>
      <c r="R23" s="118">
        <f>_xlfn.IFERROR(SMALL($F23:$N23,$R$3),"")</f>
        <v>30.531</v>
      </c>
      <c r="S23" s="148">
        <f t="shared" si="0"/>
        <v>3</v>
      </c>
      <c r="T23" s="148">
        <f>_xlfn.IFERROR(AVERAGE(P23:R23),"")</f>
        <v>29.276</v>
      </c>
      <c r="U23" s="149">
        <f t="shared" si="1"/>
        <v>28.168</v>
      </c>
      <c r="V23" s="122"/>
      <c r="W23" s="149">
        <f t="shared" si="2"/>
        <v>47</v>
      </c>
    </row>
    <row r="24" spans="1:23" s="293" customFormat="1" ht="15.75">
      <c r="A24" s="353">
        <v>6</v>
      </c>
      <c r="B24" s="119">
        <v>1</v>
      </c>
      <c r="C24" s="151" t="s">
        <v>222</v>
      </c>
      <c r="D24" s="152" t="s">
        <v>17</v>
      </c>
      <c r="E24" s="122"/>
      <c r="F24" s="153"/>
      <c r="G24" s="154"/>
      <c r="H24" s="155"/>
      <c r="I24" s="153"/>
      <c r="J24" s="154"/>
      <c r="K24" s="155"/>
      <c r="L24" s="153"/>
      <c r="M24" s="154"/>
      <c r="N24" s="155"/>
      <c r="O24" s="122"/>
      <c r="P24" s="126">
        <f>_xlfn.IFERROR(SMALL($F24:$N24,$P$3),"")</f>
      </c>
      <c r="Q24" s="127">
        <f>_xlfn.IFERROR(SMALL($F24:$N24,$Q$3),"")</f>
      </c>
      <c r="R24" s="128">
        <f>_xlfn.IFERROR(SMALL($F24:$N24,$R$3),"")</f>
      </c>
      <c r="S24" s="129">
        <f t="shared" si="0"/>
        <v>0</v>
      </c>
      <c r="T24" s="129">
        <f>_xlfn.IFERROR(AVERAGE(P24:R24),"")</f>
      </c>
      <c r="U24" s="121">
        <f t="shared" si="1"/>
        <v>0</v>
      </c>
      <c r="V24" s="122"/>
      <c r="W24" s="121"/>
    </row>
    <row r="25" spans="1:23" s="294" customFormat="1" ht="15.75">
      <c r="A25" s="354"/>
      <c r="B25" s="130">
        <v>2</v>
      </c>
      <c r="C25" s="157" t="s">
        <v>223</v>
      </c>
      <c r="D25" s="158" t="s">
        <v>69</v>
      </c>
      <c r="E25" s="122"/>
      <c r="F25" s="159"/>
      <c r="G25" s="160"/>
      <c r="H25" s="161"/>
      <c r="I25" s="159"/>
      <c r="J25" s="160"/>
      <c r="K25" s="161"/>
      <c r="L25" s="159"/>
      <c r="M25" s="160"/>
      <c r="N25" s="161"/>
      <c r="O25" s="122"/>
      <c r="P25" s="136">
        <f>_xlfn.IFERROR(SMALL($F25:$N25,$P$3),"")</f>
      </c>
      <c r="Q25" s="137">
        <f>_xlfn.IFERROR(SMALL($F25:$N25,$Q$3),"")</f>
      </c>
      <c r="R25" s="138">
        <f>_xlfn.IFERROR(SMALL($F25:$N25,$R$3),"")</f>
      </c>
      <c r="S25" s="139">
        <f t="shared" si="0"/>
        <v>0</v>
      </c>
      <c r="T25" s="139">
        <f>_xlfn.IFERROR(AVERAGE(P25:R25),"")</f>
      </c>
      <c r="U25" s="140">
        <f t="shared" si="1"/>
        <v>0</v>
      </c>
      <c r="V25" s="122"/>
      <c r="W25" s="140"/>
    </row>
    <row r="26" spans="1:23" s="294" customFormat="1" ht="15.75">
      <c r="A26" s="354"/>
      <c r="B26" s="141">
        <v>3</v>
      </c>
      <c r="C26" s="157" t="s">
        <v>224</v>
      </c>
      <c r="D26" s="158" t="s">
        <v>17</v>
      </c>
      <c r="E26" s="122"/>
      <c r="F26" s="159">
        <v>16.416</v>
      </c>
      <c r="G26" s="160">
        <v>15.817</v>
      </c>
      <c r="H26" s="161"/>
      <c r="I26" s="159">
        <v>18.289</v>
      </c>
      <c r="J26" s="160"/>
      <c r="K26" s="161"/>
      <c r="L26" s="159">
        <v>15.115</v>
      </c>
      <c r="M26" s="160">
        <v>22.492</v>
      </c>
      <c r="N26" s="161">
        <v>21.262</v>
      </c>
      <c r="O26" s="122"/>
      <c r="P26" s="136">
        <f>_xlfn.IFERROR(SMALL($F26:$N26,$P$3),"")</f>
        <v>15.115</v>
      </c>
      <c r="Q26" s="137">
        <f>_xlfn.IFERROR(SMALL($F26:$N26,$Q$3),"")</f>
        <v>15.817</v>
      </c>
      <c r="R26" s="138">
        <f>_xlfn.IFERROR(SMALL($F26:$N26,$R$3),"")</f>
        <v>16.416</v>
      </c>
      <c r="S26" s="139">
        <f t="shared" si="0"/>
        <v>3</v>
      </c>
      <c r="T26" s="139">
        <f>_xlfn.IFERROR(AVERAGE(P26:R26),"")</f>
        <v>15.782666666666666</v>
      </c>
      <c r="U26" s="140">
        <f t="shared" si="1"/>
        <v>15.115</v>
      </c>
      <c r="V26" s="122"/>
      <c r="W26" s="140">
        <f t="shared" si="2"/>
        <v>6</v>
      </c>
    </row>
    <row r="27" spans="1:23" s="295" customFormat="1" ht="15.75">
      <c r="A27" s="355"/>
      <c r="B27" s="142">
        <v>4</v>
      </c>
      <c r="C27" s="163" t="s">
        <v>225</v>
      </c>
      <c r="D27" s="164" t="s">
        <v>17</v>
      </c>
      <c r="E27" s="122"/>
      <c r="F27" s="165">
        <v>13.984</v>
      </c>
      <c r="G27" s="166">
        <v>13.294</v>
      </c>
      <c r="H27" s="167">
        <v>13.323</v>
      </c>
      <c r="I27" s="165">
        <v>12.532</v>
      </c>
      <c r="J27" s="166">
        <v>12.163</v>
      </c>
      <c r="K27" s="167">
        <v>12.02</v>
      </c>
      <c r="L27" s="165">
        <v>11.893</v>
      </c>
      <c r="M27" s="166">
        <v>11.851</v>
      </c>
      <c r="N27" s="167">
        <v>12.772</v>
      </c>
      <c r="O27" s="122"/>
      <c r="P27" s="116">
        <f>_xlfn.IFERROR(SMALL($F27:$N27,$P$3),"")</f>
        <v>11.851</v>
      </c>
      <c r="Q27" s="117">
        <f>_xlfn.IFERROR(SMALL($F27:$N27,$Q$3),"")</f>
        <v>11.893</v>
      </c>
      <c r="R27" s="118">
        <f>_xlfn.IFERROR(SMALL($F27:$N27,$R$3),"")</f>
        <v>12.02</v>
      </c>
      <c r="S27" s="148">
        <f t="shared" si="0"/>
        <v>3</v>
      </c>
      <c r="T27" s="148">
        <f>_xlfn.IFERROR(AVERAGE(P27:R27),"")</f>
        <v>11.921333333333331</v>
      </c>
      <c r="U27" s="149">
        <f t="shared" si="1"/>
        <v>11.851</v>
      </c>
      <c r="V27" s="122"/>
      <c r="W27" s="149">
        <f t="shared" si="2"/>
        <v>1</v>
      </c>
    </row>
    <row r="28" spans="1:23" s="293" customFormat="1" ht="15.75">
      <c r="A28" s="358">
        <v>7</v>
      </c>
      <c r="B28" s="119">
        <v>1</v>
      </c>
      <c r="C28" s="120" t="s">
        <v>226</v>
      </c>
      <c r="D28" s="168" t="s">
        <v>17</v>
      </c>
      <c r="E28" s="122"/>
      <c r="F28" s="123">
        <v>17.628</v>
      </c>
      <c r="G28" s="124">
        <v>24.805</v>
      </c>
      <c r="H28" s="125">
        <v>17.556</v>
      </c>
      <c r="I28" s="123">
        <v>16.386</v>
      </c>
      <c r="J28" s="124">
        <v>16.767</v>
      </c>
      <c r="K28" s="125">
        <v>16.464</v>
      </c>
      <c r="L28" s="123">
        <v>17.898</v>
      </c>
      <c r="M28" s="124">
        <v>17.628</v>
      </c>
      <c r="N28" s="125"/>
      <c r="O28" s="122"/>
      <c r="P28" s="126">
        <f>_xlfn.IFERROR(SMALL($F28:$N28,$P$3),"")</f>
        <v>16.386</v>
      </c>
      <c r="Q28" s="127">
        <f>_xlfn.IFERROR(SMALL($F28:$N28,$Q$3),"")</f>
        <v>16.464</v>
      </c>
      <c r="R28" s="128">
        <f>_xlfn.IFERROR(SMALL($F28:$N28,$R$3),"")</f>
        <v>16.767</v>
      </c>
      <c r="S28" s="129">
        <f t="shared" si="0"/>
        <v>3</v>
      </c>
      <c r="T28" s="129">
        <f>_xlfn.IFERROR(AVERAGE(P28:R28),"")</f>
        <v>16.538999999999998</v>
      </c>
      <c r="U28" s="121">
        <f t="shared" si="1"/>
        <v>16.386</v>
      </c>
      <c r="V28" s="122"/>
      <c r="W28" s="121">
        <f t="shared" si="2"/>
        <v>10</v>
      </c>
    </row>
    <row r="29" spans="1:23" s="294" customFormat="1" ht="15.75">
      <c r="A29" s="359"/>
      <c r="B29" s="130">
        <v>2</v>
      </c>
      <c r="C29" s="131" t="s">
        <v>227</v>
      </c>
      <c r="D29" s="132" t="s">
        <v>17</v>
      </c>
      <c r="E29" s="122"/>
      <c r="F29" s="133">
        <v>21.311</v>
      </c>
      <c r="G29" s="134">
        <v>20.56</v>
      </c>
      <c r="H29" s="135">
        <v>31.472</v>
      </c>
      <c r="I29" s="133">
        <v>21</v>
      </c>
      <c r="J29" s="134">
        <v>20.122</v>
      </c>
      <c r="K29" s="135">
        <v>21.43</v>
      </c>
      <c r="L29" s="133"/>
      <c r="M29" s="134"/>
      <c r="N29" s="135"/>
      <c r="O29" s="122"/>
      <c r="P29" s="136">
        <f>_xlfn.IFERROR(SMALL($F29:$N29,$P$3),"")</f>
        <v>20.122</v>
      </c>
      <c r="Q29" s="137">
        <f>_xlfn.IFERROR(SMALL($F29:$N29,$Q$3),"")</f>
        <v>20.56</v>
      </c>
      <c r="R29" s="138">
        <f>_xlfn.IFERROR(SMALL($F29:$N29,$R$3),"")</f>
        <v>21</v>
      </c>
      <c r="S29" s="139">
        <f t="shared" si="0"/>
        <v>3</v>
      </c>
      <c r="T29" s="139">
        <f>_xlfn.IFERROR(AVERAGE(P29:R29),"")</f>
        <v>20.560666666666666</v>
      </c>
      <c r="U29" s="140">
        <f t="shared" si="1"/>
        <v>20.122</v>
      </c>
      <c r="V29" s="122"/>
      <c r="W29" s="140">
        <f t="shared" si="2"/>
        <v>35</v>
      </c>
    </row>
    <row r="30" spans="1:23" s="294" customFormat="1" ht="15.75">
      <c r="A30" s="359"/>
      <c r="B30" s="141">
        <v>3</v>
      </c>
      <c r="C30" s="131" t="s">
        <v>228</v>
      </c>
      <c r="D30" s="132" t="s">
        <v>123</v>
      </c>
      <c r="E30" s="122"/>
      <c r="F30" s="133">
        <v>17.767</v>
      </c>
      <c r="G30" s="134">
        <v>18.439</v>
      </c>
      <c r="H30" s="135"/>
      <c r="I30" s="133">
        <v>18.137</v>
      </c>
      <c r="J30" s="134">
        <v>18.85</v>
      </c>
      <c r="K30" s="135">
        <v>16.247</v>
      </c>
      <c r="L30" s="133"/>
      <c r="M30" s="134"/>
      <c r="N30" s="135"/>
      <c r="O30" s="122"/>
      <c r="P30" s="136">
        <f>_xlfn.IFERROR(SMALL($F30:$N30,$P$3),"")</f>
        <v>16.247</v>
      </c>
      <c r="Q30" s="137">
        <f>_xlfn.IFERROR(SMALL($F30:$N30,$Q$3),"")</f>
        <v>17.767</v>
      </c>
      <c r="R30" s="138">
        <f>_xlfn.IFERROR(SMALL($F30:$N30,$R$3),"")</f>
        <v>18.137</v>
      </c>
      <c r="S30" s="139">
        <f t="shared" si="0"/>
        <v>3</v>
      </c>
      <c r="T30" s="139">
        <f>_xlfn.IFERROR(AVERAGE(P30:R30),"")</f>
        <v>17.383666666666667</v>
      </c>
      <c r="U30" s="140">
        <f t="shared" si="1"/>
        <v>16.247</v>
      </c>
      <c r="V30" s="122"/>
      <c r="W30" s="140">
        <f t="shared" si="2"/>
        <v>16</v>
      </c>
    </row>
    <row r="31" spans="1:23" s="295" customFormat="1" ht="15.75">
      <c r="A31" s="360"/>
      <c r="B31" s="142">
        <v>4</v>
      </c>
      <c r="C31" s="143" t="s">
        <v>229</v>
      </c>
      <c r="D31" s="144" t="s">
        <v>42</v>
      </c>
      <c r="E31" s="122"/>
      <c r="F31" s="145">
        <v>22.663</v>
      </c>
      <c r="G31" s="146">
        <v>21.602</v>
      </c>
      <c r="H31" s="147">
        <v>22.751</v>
      </c>
      <c r="I31" s="145">
        <v>23.775</v>
      </c>
      <c r="J31" s="146">
        <v>19.579</v>
      </c>
      <c r="K31" s="147">
        <v>18.16</v>
      </c>
      <c r="L31" s="145"/>
      <c r="M31" s="146"/>
      <c r="N31" s="147"/>
      <c r="O31" s="122"/>
      <c r="P31" s="116">
        <f>_xlfn.IFERROR(SMALL($F31:$N31,$P$3),"")</f>
        <v>18.16</v>
      </c>
      <c r="Q31" s="117">
        <f>_xlfn.IFERROR(SMALL($F31:$N31,$Q$3),"")</f>
        <v>19.579</v>
      </c>
      <c r="R31" s="118">
        <f>_xlfn.IFERROR(SMALL($F31:$N31,$R$3),"")</f>
        <v>21.602</v>
      </c>
      <c r="S31" s="148">
        <f t="shared" si="0"/>
        <v>3</v>
      </c>
      <c r="T31" s="148">
        <f>_xlfn.IFERROR(AVERAGE(P31:R31),"")</f>
        <v>19.780333333333335</v>
      </c>
      <c r="U31" s="149">
        <f t="shared" si="1"/>
        <v>18.16</v>
      </c>
      <c r="V31" s="122"/>
      <c r="W31" s="149">
        <f t="shared" si="2"/>
        <v>30</v>
      </c>
    </row>
    <row r="32" spans="1:23" s="293" customFormat="1" ht="15.75">
      <c r="A32" s="365">
        <v>8</v>
      </c>
      <c r="B32" s="119">
        <v>1</v>
      </c>
      <c r="C32" s="151" t="s">
        <v>230</v>
      </c>
      <c r="D32" s="152" t="s">
        <v>60</v>
      </c>
      <c r="E32" s="122"/>
      <c r="F32" s="153">
        <v>20.691</v>
      </c>
      <c r="G32" s="154"/>
      <c r="H32" s="155"/>
      <c r="I32" s="153">
        <v>25.586</v>
      </c>
      <c r="J32" s="154">
        <v>21.24</v>
      </c>
      <c r="K32" s="155">
        <v>20.12</v>
      </c>
      <c r="L32" s="153">
        <v>28.198</v>
      </c>
      <c r="M32" s="154">
        <v>19.249</v>
      </c>
      <c r="N32" s="155">
        <v>17.908</v>
      </c>
      <c r="O32" s="122"/>
      <c r="P32" s="126">
        <f>_xlfn.IFERROR(SMALL($F32:$N32,$P$3),"")</f>
        <v>17.908</v>
      </c>
      <c r="Q32" s="127">
        <f>_xlfn.IFERROR(SMALL($F32:$N32,$Q$3),"")</f>
        <v>19.249</v>
      </c>
      <c r="R32" s="128">
        <f>_xlfn.IFERROR(SMALL($F32:$N32,$R$3),"")</f>
        <v>20.12</v>
      </c>
      <c r="S32" s="129">
        <f t="shared" si="0"/>
        <v>3</v>
      </c>
      <c r="T32" s="129">
        <f>_xlfn.IFERROR(AVERAGE(P32:R32),"")</f>
        <v>19.092333333333332</v>
      </c>
      <c r="U32" s="121">
        <f t="shared" si="1"/>
        <v>17.908</v>
      </c>
      <c r="V32" s="122"/>
      <c r="W32" s="121">
        <f t="shared" si="2"/>
        <v>22</v>
      </c>
    </row>
    <row r="33" spans="1:23" s="294" customFormat="1" ht="15.75">
      <c r="A33" s="366"/>
      <c r="B33" s="130">
        <v>2</v>
      </c>
      <c r="C33" s="157" t="s">
        <v>231</v>
      </c>
      <c r="D33" s="158" t="s">
        <v>17</v>
      </c>
      <c r="E33" s="122"/>
      <c r="F33" s="159">
        <v>20.12</v>
      </c>
      <c r="G33" s="160">
        <v>18.809</v>
      </c>
      <c r="H33" s="161">
        <v>17.677</v>
      </c>
      <c r="I33" s="159">
        <v>19.333</v>
      </c>
      <c r="J33" s="160">
        <v>17.306</v>
      </c>
      <c r="K33" s="161">
        <v>16.327</v>
      </c>
      <c r="L33" s="159">
        <v>18.698</v>
      </c>
      <c r="M33" s="160">
        <v>19.33</v>
      </c>
      <c r="N33" s="161">
        <v>22.322</v>
      </c>
      <c r="O33" s="122"/>
      <c r="P33" s="136">
        <f>_xlfn.IFERROR(SMALL($F33:$N33,$P$3),"")</f>
        <v>16.327</v>
      </c>
      <c r="Q33" s="137">
        <f>_xlfn.IFERROR(SMALL($F33:$N33,$Q$3),"")</f>
        <v>17.306</v>
      </c>
      <c r="R33" s="138">
        <f>_xlfn.IFERROR(SMALL($F33:$N33,$R$3),"")</f>
        <v>17.677</v>
      </c>
      <c r="S33" s="139">
        <f t="shared" si="0"/>
        <v>3</v>
      </c>
      <c r="T33" s="139">
        <f>_xlfn.IFERROR(AVERAGE(P33:R33),"")</f>
        <v>17.103333333333335</v>
      </c>
      <c r="U33" s="140">
        <f t="shared" si="1"/>
        <v>16.327</v>
      </c>
      <c r="V33" s="122"/>
      <c r="W33" s="140">
        <f t="shared" si="2"/>
        <v>14</v>
      </c>
    </row>
    <row r="34" spans="1:23" s="294" customFormat="1" ht="15.75">
      <c r="A34" s="366"/>
      <c r="B34" s="141">
        <v>3</v>
      </c>
      <c r="C34" s="157" t="s">
        <v>232</v>
      </c>
      <c r="D34" s="158" t="s">
        <v>42</v>
      </c>
      <c r="E34" s="122"/>
      <c r="F34" s="159">
        <v>49.459</v>
      </c>
      <c r="G34" s="160">
        <v>23.904</v>
      </c>
      <c r="H34" s="161">
        <v>23.694</v>
      </c>
      <c r="I34" s="159">
        <v>25.586</v>
      </c>
      <c r="J34" s="160">
        <v>21.893</v>
      </c>
      <c r="K34" s="161">
        <v>17.807</v>
      </c>
      <c r="L34" s="159">
        <v>18.859</v>
      </c>
      <c r="M34" s="160"/>
      <c r="N34" s="161"/>
      <c r="O34" s="122"/>
      <c r="P34" s="136">
        <f>_xlfn.IFERROR(SMALL($F34:$N34,$P$3),"")</f>
        <v>17.807</v>
      </c>
      <c r="Q34" s="137">
        <f>_xlfn.IFERROR(SMALL($F34:$N34,$Q$3),"")</f>
        <v>18.859</v>
      </c>
      <c r="R34" s="138">
        <f>_xlfn.IFERROR(SMALL($F34:$N34,$R$3),"")</f>
        <v>21.893</v>
      </c>
      <c r="S34" s="139">
        <f t="shared" si="0"/>
        <v>3</v>
      </c>
      <c r="T34" s="139">
        <f>_xlfn.IFERROR(AVERAGE(P34:R34),"")</f>
        <v>19.519666666666666</v>
      </c>
      <c r="U34" s="140">
        <f t="shared" si="1"/>
        <v>17.807</v>
      </c>
      <c r="V34" s="122"/>
      <c r="W34" s="140">
        <f t="shared" si="2"/>
        <v>27</v>
      </c>
    </row>
    <row r="35" spans="1:23" s="295" customFormat="1" ht="15.75">
      <c r="A35" s="367"/>
      <c r="B35" s="169">
        <v>4</v>
      </c>
      <c r="C35" s="163" t="s">
        <v>233</v>
      </c>
      <c r="D35" s="164" t="s">
        <v>17</v>
      </c>
      <c r="E35" s="122"/>
      <c r="F35" s="165">
        <v>21.902</v>
      </c>
      <c r="G35" s="166">
        <v>20.069</v>
      </c>
      <c r="H35" s="167">
        <v>20.161</v>
      </c>
      <c r="I35" s="165">
        <v>20.189</v>
      </c>
      <c r="J35" s="166">
        <v>19.7</v>
      </c>
      <c r="K35" s="167">
        <v>20.681</v>
      </c>
      <c r="L35" s="165">
        <v>20.92</v>
      </c>
      <c r="M35" s="166">
        <v>20.27</v>
      </c>
      <c r="N35" s="167">
        <v>19.379</v>
      </c>
      <c r="O35" s="122"/>
      <c r="P35" s="116">
        <f>_xlfn.IFERROR(SMALL($F35:$N35,$P$3),"")</f>
        <v>19.379</v>
      </c>
      <c r="Q35" s="117">
        <f>_xlfn.IFERROR(SMALL($F35:$N35,$Q$3),"")</f>
        <v>19.7</v>
      </c>
      <c r="R35" s="118">
        <f>_xlfn.IFERROR(SMALL($F35:$N35,$R$3),"")</f>
        <v>20.069</v>
      </c>
      <c r="S35" s="148">
        <f t="shared" si="0"/>
        <v>3</v>
      </c>
      <c r="T35" s="148">
        <f>_xlfn.IFERROR(AVERAGE(P35:R35),"")</f>
        <v>19.715999999999998</v>
      </c>
      <c r="U35" s="149">
        <f t="shared" si="1"/>
        <v>19.379</v>
      </c>
      <c r="V35" s="122"/>
      <c r="W35" s="149">
        <f t="shared" si="2"/>
        <v>29</v>
      </c>
    </row>
    <row r="36" spans="1:23" s="293" customFormat="1" ht="15.75">
      <c r="A36" s="350">
        <v>9</v>
      </c>
      <c r="B36" s="119">
        <v>1</v>
      </c>
      <c r="C36" s="120" t="s">
        <v>234</v>
      </c>
      <c r="D36" s="168" t="s">
        <v>60</v>
      </c>
      <c r="E36" s="122"/>
      <c r="F36" s="123">
        <v>25.757</v>
      </c>
      <c r="G36" s="124">
        <v>23.773</v>
      </c>
      <c r="H36" s="125"/>
      <c r="I36" s="123">
        <v>24.553</v>
      </c>
      <c r="J36" s="124">
        <v>24.666</v>
      </c>
      <c r="K36" s="125">
        <v>27.417</v>
      </c>
      <c r="L36" s="123">
        <v>33.594</v>
      </c>
      <c r="M36" s="124">
        <v>22.652</v>
      </c>
      <c r="N36" s="125">
        <v>32.433</v>
      </c>
      <c r="O36" s="122"/>
      <c r="P36" s="126">
        <f>_xlfn.IFERROR(SMALL($F36:$N36,$P$3),"")</f>
        <v>22.652</v>
      </c>
      <c r="Q36" s="127">
        <f>_xlfn.IFERROR(SMALL($F36:$N36,$Q$3),"")</f>
        <v>23.773</v>
      </c>
      <c r="R36" s="128">
        <f>_xlfn.IFERROR(SMALL($F36:$N36,$R$3),"")</f>
        <v>24.553</v>
      </c>
      <c r="S36" s="129">
        <f t="shared" si="0"/>
        <v>3</v>
      </c>
      <c r="T36" s="129">
        <f>_xlfn.IFERROR(AVERAGE(P36:R36),"")</f>
        <v>23.659333333333333</v>
      </c>
      <c r="U36" s="121">
        <f t="shared" si="1"/>
        <v>22.652</v>
      </c>
      <c r="V36" s="122"/>
      <c r="W36" s="121">
        <f t="shared" si="2"/>
        <v>41</v>
      </c>
    </row>
    <row r="37" spans="1:23" s="294" customFormat="1" ht="15.75">
      <c r="A37" s="351"/>
      <c r="B37" s="130">
        <v>2</v>
      </c>
      <c r="C37" s="131" t="s">
        <v>235</v>
      </c>
      <c r="D37" s="132" t="s">
        <v>17</v>
      </c>
      <c r="E37" s="122"/>
      <c r="F37" s="133">
        <v>36.607</v>
      </c>
      <c r="G37" s="134"/>
      <c r="H37" s="135"/>
      <c r="I37" s="133">
        <v>26.489</v>
      </c>
      <c r="J37" s="134"/>
      <c r="K37" s="135"/>
      <c r="L37" s="133">
        <v>67.417</v>
      </c>
      <c r="M37" s="134">
        <v>21.582</v>
      </c>
      <c r="N37" s="135">
        <v>35.606</v>
      </c>
      <c r="O37" s="122"/>
      <c r="P37" s="136">
        <f>_xlfn.IFERROR(SMALL($F37:$N37,$P$3),"")</f>
        <v>21.582</v>
      </c>
      <c r="Q37" s="137">
        <f>_xlfn.IFERROR(SMALL($F37:$N37,$Q$3),"")</f>
        <v>26.489</v>
      </c>
      <c r="R37" s="138">
        <f>_xlfn.IFERROR(SMALL($F37:$N37,$R$3),"")</f>
        <v>35.606</v>
      </c>
      <c r="S37" s="139">
        <f t="shared" si="0"/>
        <v>3</v>
      </c>
      <c r="T37" s="139">
        <f>_xlfn.IFERROR(AVERAGE(P37:R37),"")</f>
        <v>27.89233333333333</v>
      </c>
      <c r="U37" s="140">
        <f t="shared" si="1"/>
        <v>21.582</v>
      </c>
      <c r="V37" s="122"/>
      <c r="W37" s="140">
        <f t="shared" si="2"/>
        <v>46</v>
      </c>
    </row>
    <row r="38" spans="1:23" s="294" customFormat="1" ht="15.75">
      <c r="A38" s="351"/>
      <c r="B38" s="141">
        <v>3</v>
      </c>
      <c r="C38" s="131" t="s">
        <v>236</v>
      </c>
      <c r="D38" s="132" t="s">
        <v>17</v>
      </c>
      <c r="E38" s="122"/>
      <c r="F38" s="133">
        <v>19.01</v>
      </c>
      <c r="G38" s="134">
        <v>19.159</v>
      </c>
      <c r="H38" s="135">
        <v>19.689</v>
      </c>
      <c r="I38" s="133">
        <v>17.467</v>
      </c>
      <c r="J38" s="134"/>
      <c r="K38" s="135"/>
      <c r="L38" s="133">
        <v>17.237</v>
      </c>
      <c r="M38" s="134">
        <v>17.177</v>
      </c>
      <c r="N38" s="135">
        <v>19.821</v>
      </c>
      <c r="O38" s="122"/>
      <c r="P38" s="136">
        <f>_xlfn.IFERROR(SMALL($F38:$N38,$P$3),"")</f>
        <v>17.177</v>
      </c>
      <c r="Q38" s="137">
        <f>_xlfn.IFERROR(SMALL($F38:$N38,$Q$3),"")</f>
        <v>17.237</v>
      </c>
      <c r="R38" s="138">
        <f>_xlfn.IFERROR(SMALL($F38:$N38,$R$3),"")</f>
        <v>17.467</v>
      </c>
      <c r="S38" s="139">
        <f t="shared" si="0"/>
        <v>3</v>
      </c>
      <c r="T38" s="139">
        <f>_xlfn.IFERROR(AVERAGE(P38:R38),"")</f>
        <v>17.293666666666667</v>
      </c>
      <c r="U38" s="140">
        <f t="shared" si="1"/>
        <v>17.177</v>
      </c>
      <c r="V38" s="122"/>
      <c r="W38" s="140">
        <f t="shared" si="2"/>
        <v>15</v>
      </c>
    </row>
    <row r="39" spans="1:23" s="295" customFormat="1" ht="15.75">
      <c r="A39" s="352"/>
      <c r="B39" s="169">
        <v>4</v>
      </c>
      <c r="C39" s="143" t="s">
        <v>237</v>
      </c>
      <c r="D39" s="144" t="s">
        <v>17</v>
      </c>
      <c r="E39" s="170"/>
      <c r="F39" s="145">
        <v>16.798</v>
      </c>
      <c r="G39" s="146">
        <v>17.296</v>
      </c>
      <c r="H39" s="147">
        <v>17.538</v>
      </c>
      <c r="I39" s="145">
        <v>16.015</v>
      </c>
      <c r="J39" s="146">
        <v>15.616</v>
      </c>
      <c r="K39" s="147">
        <v>16.527</v>
      </c>
      <c r="L39" s="145">
        <v>17.187</v>
      </c>
      <c r="M39" s="146"/>
      <c r="N39" s="147"/>
      <c r="O39" s="170"/>
      <c r="P39" s="116">
        <f>_xlfn.IFERROR(SMALL($F39:$N39,$P$3),"")</f>
        <v>15.616</v>
      </c>
      <c r="Q39" s="117">
        <f>_xlfn.IFERROR(SMALL($F39:$N39,$Q$3),"")</f>
        <v>16.015</v>
      </c>
      <c r="R39" s="118">
        <f>_xlfn.IFERROR(SMALL($F39:$N39,$R$3),"")</f>
        <v>16.527</v>
      </c>
      <c r="S39" s="148">
        <f t="shared" si="0"/>
        <v>3</v>
      </c>
      <c r="T39" s="148">
        <f>_xlfn.IFERROR(AVERAGE(P39:R39),"")</f>
        <v>16.052666666666667</v>
      </c>
      <c r="U39" s="149">
        <f t="shared" si="1"/>
        <v>15.616</v>
      </c>
      <c r="V39" s="170"/>
      <c r="W39" s="149">
        <f t="shared" si="2"/>
        <v>8</v>
      </c>
    </row>
    <row r="40" spans="1:23" s="293" customFormat="1" ht="15.75">
      <c r="A40" s="353">
        <v>10</v>
      </c>
      <c r="B40" s="119">
        <v>1</v>
      </c>
      <c r="C40" s="151" t="s">
        <v>238</v>
      </c>
      <c r="D40" s="152" t="s">
        <v>17</v>
      </c>
      <c r="E40" s="122"/>
      <c r="F40" s="153"/>
      <c r="G40" s="154"/>
      <c r="H40" s="155"/>
      <c r="I40" s="153"/>
      <c r="J40" s="154"/>
      <c r="K40" s="155"/>
      <c r="L40" s="153">
        <v>28.629</v>
      </c>
      <c r="M40" s="154">
        <v>26.446</v>
      </c>
      <c r="N40" s="155"/>
      <c r="O40" s="122"/>
      <c r="P40" s="126">
        <f>_xlfn.IFERROR(SMALL($F40:$N40,$P$3),"")</f>
        <v>26.446</v>
      </c>
      <c r="Q40" s="127">
        <f>_xlfn.IFERROR(SMALL($F40:$N40,$Q$3),"")</f>
        <v>28.629</v>
      </c>
      <c r="R40" s="171">
        <v>999</v>
      </c>
      <c r="S40" s="172">
        <v>2</v>
      </c>
      <c r="T40" s="129">
        <f>_xlfn.IFERROR(AVERAGE(P40:R40),"")</f>
        <v>351.35833333333335</v>
      </c>
      <c r="U40" s="121">
        <f t="shared" si="1"/>
        <v>26.446</v>
      </c>
      <c r="V40" s="122"/>
      <c r="W40" s="121">
        <v>52</v>
      </c>
    </row>
    <row r="41" spans="1:23" s="294" customFormat="1" ht="15.75">
      <c r="A41" s="354"/>
      <c r="B41" s="130">
        <v>2</v>
      </c>
      <c r="C41" s="157" t="s">
        <v>239</v>
      </c>
      <c r="D41" s="158" t="s">
        <v>17</v>
      </c>
      <c r="E41" s="122"/>
      <c r="F41" s="159">
        <v>18.77</v>
      </c>
      <c r="G41" s="160">
        <v>18.317</v>
      </c>
      <c r="H41" s="161">
        <v>17.938</v>
      </c>
      <c r="I41" s="159">
        <v>21.932</v>
      </c>
      <c r="J41" s="160">
        <v>17.248</v>
      </c>
      <c r="K41" s="161">
        <v>17.455</v>
      </c>
      <c r="L41" s="159">
        <v>28.408</v>
      </c>
      <c r="M41" s="160">
        <v>16.587</v>
      </c>
      <c r="N41" s="161">
        <v>18.609</v>
      </c>
      <c r="O41" s="122"/>
      <c r="P41" s="136">
        <f>_xlfn.IFERROR(SMALL($F41:$N41,$P$3),"")</f>
        <v>16.587</v>
      </c>
      <c r="Q41" s="137">
        <f>_xlfn.IFERROR(SMALL($F41:$N41,$Q$3),"")</f>
        <v>17.248</v>
      </c>
      <c r="R41" s="138">
        <f>_xlfn.IFERROR(SMALL($F41:$N41,$R$3),"")</f>
        <v>17.455</v>
      </c>
      <c r="S41" s="139">
        <f t="shared" si="0"/>
        <v>3</v>
      </c>
      <c r="T41" s="139">
        <f>_xlfn.IFERROR(AVERAGE(P41:R41),"")</f>
        <v>17.096666666666668</v>
      </c>
      <c r="U41" s="140">
        <f t="shared" si="1"/>
        <v>16.587</v>
      </c>
      <c r="V41" s="122"/>
      <c r="W41" s="140">
        <f t="shared" si="2"/>
        <v>13</v>
      </c>
    </row>
    <row r="42" spans="1:23" s="294" customFormat="1" ht="15.75">
      <c r="A42" s="354"/>
      <c r="B42" s="141">
        <v>3</v>
      </c>
      <c r="C42" s="157" t="s">
        <v>240</v>
      </c>
      <c r="D42" s="158" t="s">
        <v>17</v>
      </c>
      <c r="E42" s="122"/>
      <c r="F42" s="159">
        <v>27.898</v>
      </c>
      <c r="G42" s="160">
        <v>28.177</v>
      </c>
      <c r="H42" s="161">
        <v>27.698</v>
      </c>
      <c r="I42" s="159">
        <v>22.952</v>
      </c>
      <c r="J42" s="160">
        <v>23.683</v>
      </c>
      <c r="K42" s="161">
        <v>24.144</v>
      </c>
      <c r="L42" s="159">
        <v>26.197</v>
      </c>
      <c r="M42" s="160">
        <v>25.095</v>
      </c>
      <c r="N42" s="161"/>
      <c r="O42" s="122"/>
      <c r="P42" s="136">
        <f>_xlfn.IFERROR(SMALL($F42:$N42,$P$3),"")</f>
        <v>22.952</v>
      </c>
      <c r="Q42" s="137">
        <f>_xlfn.IFERROR(SMALL($F42:$N42,$Q$3),"")</f>
        <v>23.683</v>
      </c>
      <c r="R42" s="138">
        <f>_xlfn.IFERROR(SMALL($F42:$N42,$R$3),"")</f>
        <v>24.144</v>
      </c>
      <c r="S42" s="139">
        <f t="shared" si="0"/>
        <v>3</v>
      </c>
      <c r="T42" s="139">
        <f>_xlfn.IFERROR(AVERAGE(P42:R42),"")</f>
        <v>23.593</v>
      </c>
      <c r="U42" s="140">
        <f t="shared" si="1"/>
        <v>22.952</v>
      </c>
      <c r="V42" s="122"/>
      <c r="W42" s="140">
        <f t="shared" si="2"/>
        <v>40</v>
      </c>
    </row>
    <row r="43" spans="1:23" s="295" customFormat="1" ht="15.75">
      <c r="A43" s="355"/>
      <c r="B43" s="142">
        <v>4</v>
      </c>
      <c r="C43" s="163" t="s">
        <v>241</v>
      </c>
      <c r="D43" s="164" t="s">
        <v>17</v>
      </c>
      <c r="E43" s="122"/>
      <c r="F43" s="165">
        <v>34.035</v>
      </c>
      <c r="G43" s="166">
        <v>21.771</v>
      </c>
      <c r="H43" s="167">
        <v>21.972</v>
      </c>
      <c r="I43" s="165">
        <v>22.612</v>
      </c>
      <c r="J43" s="166">
        <v>20.732</v>
      </c>
      <c r="K43" s="167">
        <v>19.677</v>
      </c>
      <c r="L43" s="165">
        <v>32.152</v>
      </c>
      <c r="M43" s="166">
        <v>40.09</v>
      </c>
      <c r="N43" s="167"/>
      <c r="O43" s="122"/>
      <c r="P43" s="116">
        <f>_xlfn.IFERROR(SMALL($F43:$N43,$P$3),"")</f>
        <v>19.677</v>
      </c>
      <c r="Q43" s="117">
        <f>_xlfn.IFERROR(SMALL($F43:$N43,$Q$3),"")</f>
        <v>20.732</v>
      </c>
      <c r="R43" s="118">
        <f>_xlfn.IFERROR(SMALL($F43:$N43,$R$3),"")</f>
        <v>21.771</v>
      </c>
      <c r="S43" s="148">
        <f t="shared" si="0"/>
        <v>3</v>
      </c>
      <c r="T43" s="148">
        <f>_xlfn.IFERROR(AVERAGE(P43:R43),"")</f>
        <v>20.726666666666667</v>
      </c>
      <c r="U43" s="149">
        <f t="shared" si="1"/>
        <v>19.677</v>
      </c>
      <c r="V43" s="122"/>
      <c r="W43" s="149">
        <f t="shared" si="2"/>
        <v>37</v>
      </c>
    </row>
    <row r="44" spans="1:23" s="292" customFormat="1" ht="15.75">
      <c r="A44" s="362">
        <v>11</v>
      </c>
      <c r="B44" s="119">
        <v>1</v>
      </c>
      <c r="C44" s="120" t="s">
        <v>242</v>
      </c>
      <c r="D44" s="121" t="s">
        <v>87</v>
      </c>
      <c r="E44" s="122"/>
      <c r="F44" s="123">
        <v>20.191</v>
      </c>
      <c r="G44" s="124">
        <v>19.669</v>
      </c>
      <c r="H44" s="125">
        <v>19.259</v>
      </c>
      <c r="I44" s="123">
        <v>19.687</v>
      </c>
      <c r="J44" s="124">
        <v>18.422</v>
      </c>
      <c r="K44" s="125">
        <v>19.067</v>
      </c>
      <c r="L44" s="123">
        <v>26.487</v>
      </c>
      <c r="M44" s="124">
        <v>18.298</v>
      </c>
      <c r="N44" s="125">
        <v>19.089</v>
      </c>
      <c r="O44" s="122"/>
      <c r="P44" s="126">
        <f>_xlfn.IFERROR(SMALL($F44:$N44,$P$3),"")</f>
        <v>18.298</v>
      </c>
      <c r="Q44" s="127">
        <f>_xlfn.IFERROR(SMALL($F44:$N44,$Q$3),"")</f>
        <v>18.422</v>
      </c>
      <c r="R44" s="128">
        <f>_xlfn.IFERROR(SMALL($F44:$N44,$R$3),"")</f>
        <v>19.067</v>
      </c>
      <c r="S44" s="150">
        <f t="shared" si="0"/>
        <v>3</v>
      </c>
      <c r="T44" s="150">
        <f>_xlfn.IFERROR(AVERAGE(P44:R44),"")</f>
        <v>18.595666666666666</v>
      </c>
      <c r="U44" s="121">
        <f t="shared" si="1"/>
        <v>18.298</v>
      </c>
      <c r="V44" s="122"/>
      <c r="W44" s="121">
        <f t="shared" si="2"/>
        <v>19</v>
      </c>
    </row>
    <row r="45" spans="1:23" s="292" customFormat="1" ht="15.75">
      <c r="A45" s="362"/>
      <c r="B45" s="130">
        <v>2</v>
      </c>
      <c r="C45" s="131" t="s">
        <v>243</v>
      </c>
      <c r="D45" s="132" t="s">
        <v>17</v>
      </c>
      <c r="E45" s="122"/>
      <c r="F45" s="133">
        <v>16.826</v>
      </c>
      <c r="G45" s="134"/>
      <c r="H45" s="135"/>
      <c r="I45" s="133">
        <v>16.876</v>
      </c>
      <c r="J45" s="134">
        <v>16.966</v>
      </c>
      <c r="K45" s="135">
        <v>15.856</v>
      </c>
      <c r="L45" s="133">
        <v>16.287</v>
      </c>
      <c r="M45" s="134">
        <v>17.847</v>
      </c>
      <c r="N45" s="135">
        <v>15.216</v>
      </c>
      <c r="O45" s="122"/>
      <c r="P45" s="136">
        <f>_xlfn.IFERROR(SMALL($F45:$N45,$P$3),"")</f>
        <v>15.216</v>
      </c>
      <c r="Q45" s="137">
        <f>_xlfn.IFERROR(SMALL($F45:$N45,$Q$3),"")</f>
        <v>15.856</v>
      </c>
      <c r="R45" s="138">
        <f>_xlfn.IFERROR(SMALL($F45:$N45,$R$3),"")</f>
        <v>16.287</v>
      </c>
      <c r="S45" s="156">
        <f t="shared" si="0"/>
        <v>3</v>
      </c>
      <c r="T45" s="156">
        <f>_xlfn.IFERROR(AVERAGE(P45:R45),"")</f>
        <v>15.786333333333332</v>
      </c>
      <c r="U45" s="140">
        <f t="shared" si="1"/>
        <v>15.216</v>
      </c>
      <c r="V45" s="122"/>
      <c r="W45" s="140">
        <f t="shared" si="2"/>
        <v>7</v>
      </c>
    </row>
    <row r="46" spans="1:23" s="292" customFormat="1" ht="15.75">
      <c r="A46" s="362"/>
      <c r="B46" s="141">
        <v>3</v>
      </c>
      <c r="C46" s="131" t="s">
        <v>244</v>
      </c>
      <c r="D46" s="132" t="s">
        <v>17</v>
      </c>
      <c r="E46" s="122"/>
      <c r="F46" s="133">
        <v>45.225</v>
      </c>
      <c r="G46" s="134">
        <v>41.832</v>
      </c>
      <c r="H46" s="135">
        <v>36.547</v>
      </c>
      <c r="I46" s="133"/>
      <c r="J46" s="134"/>
      <c r="K46" s="135"/>
      <c r="L46" s="133"/>
      <c r="M46" s="134"/>
      <c r="N46" s="135"/>
      <c r="O46" s="122"/>
      <c r="P46" s="136">
        <f>_xlfn.IFERROR(SMALL($F46:$N46,$P$3),"")</f>
        <v>36.547</v>
      </c>
      <c r="Q46" s="137">
        <f>_xlfn.IFERROR(SMALL($F46:$N46,$Q$3),"")</f>
        <v>41.832</v>
      </c>
      <c r="R46" s="138">
        <f>_xlfn.IFERROR(SMALL($F46:$N46,$R$3),"")</f>
        <v>45.225</v>
      </c>
      <c r="S46" s="156">
        <f t="shared" si="0"/>
        <v>3</v>
      </c>
      <c r="T46" s="156">
        <f>_xlfn.IFERROR(AVERAGE(P46:R46),"")</f>
        <v>41.20133333333333</v>
      </c>
      <c r="U46" s="140">
        <f t="shared" si="1"/>
        <v>36.547</v>
      </c>
      <c r="V46" s="122"/>
      <c r="W46" s="140">
        <f t="shared" si="2"/>
        <v>50</v>
      </c>
    </row>
    <row r="47" spans="1:23" s="292" customFormat="1" ht="15.75">
      <c r="A47" s="362"/>
      <c r="B47" s="142">
        <v>4</v>
      </c>
      <c r="C47" s="143" t="s">
        <v>245</v>
      </c>
      <c r="D47" s="144" t="s">
        <v>17</v>
      </c>
      <c r="E47" s="122"/>
      <c r="F47" s="145"/>
      <c r="G47" s="146"/>
      <c r="H47" s="147"/>
      <c r="I47" s="145">
        <v>20.351</v>
      </c>
      <c r="J47" s="146">
        <v>20.529</v>
      </c>
      <c r="K47" s="147">
        <v>18.93</v>
      </c>
      <c r="L47" s="145">
        <v>18.538</v>
      </c>
      <c r="M47" s="146">
        <v>18.939</v>
      </c>
      <c r="N47" s="147">
        <v>18.959</v>
      </c>
      <c r="O47" s="122"/>
      <c r="P47" s="116">
        <f>_xlfn.IFERROR(SMALL($F47:$N47,$P$3),"")</f>
        <v>18.538</v>
      </c>
      <c r="Q47" s="117">
        <f>_xlfn.IFERROR(SMALL($F47:$N47,$Q$3),"")</f>
        <v>18.93</v>
      </c>
      <c r="R47" s="118">
        <f>_xlfn.IFERROR(SMALL($F47:$N47,$R$3),"")</f>
        <v>18.939</v>
      </c>
      <c r="S47" s="162">
        <f t="shared" si="0"/>
        <v>3</v>
      </c>
      <c r="T47" s="162">
        <f>_xlfn.IFERROR(AVERAGE(P47:R47),"")</f>
        <v>18.802333333333333</v>
      </c>
      <c r="U47" s="149">
        <f t="shared" si="1"/>
        <v>18.538</v>
      </c>
      <c r="V47" s="122"/>
      <c r="W47" s="149">
        <f t="shared" si="2"/>
        <v>20</v>
      </c>
    </row>
    <row r="48" spans="1:23" s="293" customFormat="1" ht="15.75">
      <c r="A48" s="353">
        <v>12</v>
      </c>
      <c r="B48" s="119">
        <v>1</v>
      </c>
      <c r="C48" s="151" t="s">
        <v>246</v>
      </c>
      <c r="D48" s="152" t="s">
        <v>17</v>
      </c>
      <c r="E48" s="122"/>
      <c r="F48" s="153">
        <v>17.917</v>
      </c>
      <c r="G48" s="154">
        <v>18.779</v>
      </c>
      <c r="H48" s="155"/>
      <c r="I48" s="153">
        <v>21.07</v>
      </c>
      <c r="J48" s="154">
        <v>19.341</v>
      </c>
      <c r="K48" s="155">
        <v>19.22</v>
      </c>
      <c r="L48" s="153">
        <v>18.529</v>
      </c>
      <c r="M48" s="154">
        <v>17.567</v>
      </c>
      <c r="N48" s="155">
        <v>17.127</v>
      </c>
      <c r="O48" s="122"/>
      <c r="P48" s="126">
        <f>_xlfn.IFERROR(SMALL($F48:$N48,$P$3),"")</f>
        <v>17.127</v>
      </c>
      <c r="Q48" s="127">
        <f>_xlfn.IFERROR(SMALL($F48:$N48,$Q$3),"")</f>
        <v>17.567</v>
      </c>
      <c r="R48" s="128">
        <f>_xlfn.IFERROR(SMALL($F48:$N48,$R$3),"")</f>
        <v>17.917</v>
      </c>
      <c r="S48" s="129">
        <f t="shared" si="0"/>
        <v>3</v>
      </c>
      <c r="T48" s="129">
        <f>_xlfn.IFERROR(AVERAGE(P48:R48),"")</f>
        <v>17.537000000000003</v>
      </c>
      <c r="U48" s="121">
        <f t="shared" si="1"/>
        <v>17.127</v>
      </c>
      <c r="V48" s="122"/>
      <c r="W48" s="121">
        <f t="shared" si="2"/>
        <v>18</v>
      </c>
    </row>
    <row r="49" spans="1:23" s="294" customFormat="1" ht="15.75">
      <c r="A49" s="354"/>
      <c r="B49" s="130">
        <v>2</v>
      </c>
      <c r="C49" s="157" t="s">
        <v>247</v>
      </c>
      <c r="D49" s="158" t="s">
        <v>17</v>
      </c>
      <c r="E49" s="122"/>
      <c r="F49" s="159">
        <v>23.794</v>
      </c>
      <c r="G49" s="160">
        <v>25.485</v>
      </c>
      <c r="H49" s="161">
        <v>20.399</v>
      </c>
      <c r="I49" s="159">
        <v>22.532</v>
      </c>
      <c r="J49" s="160">
        <v>20.763</v>
      </c>
      <c r="K49" s="161">
        <v>22.151</v>
      </c>
      <c r="L49" s="159">
        <v>21.532</v>
      </c>
      <c r="M49" s="160">
        <v>19.929</v>
      </c>
      <c r="N49" s="161"/>
      <c r="O49" s="122"/>
      <c r="P49" s="136">
        <f>_xlfn.IFERROR(SMALL($F49:$N49,$P$3),"")</f>
        <v>19.929</v>
      </c>
      <c r="Q49" s="137">
        <f>_xlfn.IFERROR(SMALL($F49:$N49,$Q$3),"")</f>
        <v>20.399</v>
      </c>
      <c r="R49" s="138">
        <f>_xlfn.IFERROR(SMALL($F49:$N49,$R$3),"")</f>
        <v>20.763</v>
      </c>
      <c r="S49" s="139">
        <f t="shared" si="0"/>
        <v>3</v>
      </c>
      <c r="T49" s="139">
        <f>_xlfn.IFERROR(AVERAGE(P49:R49),"")</f>
        <v>20.36366666666667</v>
      </c>
      <c r="U49" s="140">
        <f t="shared" si="1"/>
        <v>19.929</v>
      </c>
      <c r="V49" s="122"/>
      <c r="W49" s="140">
        <f t="shared" si="2"/>
        <v>34</v>
      </c>
    </row>
    <row r="50" spans="1:23" s="294" customFormat="1" ht="15.75">
      <c r="A50" s="354"/>
      <c r="B50" s="141">
        <v>3</v>
      </c>
      <c r="C50" s="157" t="s">
        <v>248</v>
      </c>
      <c r="D50" s="158" t="s">
        <v>17</v>
      </c>
      <c r="E50" s="122"/>
      <c r="F50" s="159"/>
      <c r="G50" s="160"/>
      <c r="H50" s="161"/>
      <c r="I50" s="159"/>
      <c r="J50" s="160"/>
      <c r="K50" s="161"/>
      <c r="L50" s="159"/>
      <c r="M50" s="160"/>
      <c r="N50" s="161"/>
      <c r="O50" s="122"/>
      <c r="P50" s="136">
        <f>_xlfn.IFERROR(SMALL($F50:$N50,$P$3),"")</f>
      </c>
      <c r="Q50" s="137">
        <f>_xlfn.IFERROR(SMALL($F50:$N50,$Q$3),"")</f>
      </c>
      <c r="R50" s="138">
        <f>_xlfn.IFERROR(SMALL($F50:$N50,$R$3),"")</f>
      </c>
      <c r="S50" s="139">
        <f t="shared" si="0"/>
        <v>0</v>
      </c>
      <c r="T50" s="139">
        <f>_xlfn.IFERROR(AVERAGE(P50:R50),"")</f>
      </c>
      <c r="U50" s="140">
        <f t="shared" si="1"/>
        <v>0</v>
      </c>
      <c r="V50" s="122"/>
      <c r="W50" s="140"/>
    </row>
    <row r="51" spans="1:23" s="295" customFormat="1" ht="15.75">
      <c r="A51" s="355"/>
      <c r="B51" s="142">
        <v>4</v>
      </c>
      <c r="C51" s="163" t="s">
        <v>249</v>
      </c>
      <c r="D51" s="164" t="s">
        <v>17</v>
      </c>
      <c r="E51" s="122"/>
      <c r="F51" s="165">
        <v>23.323</v>
      </c>
      <c r="G51" s="166">
        <v>21.161</v>
      </c>
      <c r="H51" s="167">
        <v>21.582</v>
      </c>
      <c r="I51" s="165">
        <v>20.881</v>
      </c>
      <c r="J51" s="166">
        <v>27.748</v>
      </c>
      <c r="K51" s="167">
        <v>26.978</v>
      </c>
      <c r="L51" s="165">
        <v>20.891</v>
      </c>
      <c r="M51" s="166">
        <v>18.759</v>
      </c>
      <c r="N51" s="167">
        <v>18.619</v>
      </c>
      <c r="O51" s="122"/>
      <c r="P51" s="116">
        <f>_xlfn.IFERROR(SMALL($F51:$N51,$P$3),"")</f>
        <v>18.619</v>
      </c>
      <c r="Q51" s="117">
        <f>_xlfn.IFERROR(SMALL($F51:$N51,$Q$3),"")</f>
        <v>18.759</v>
      </c>
      <c r="R51" s="118">
        <f>_xlfn.IFERROR(SMALL($F51:$N51,$R$3),"")</f>
        <v>20.881</v>
      </c>
      <c r="S51" s="148">
        <f t="shared" si="0"/>
        <v>3</v>
      </c>
      <c r="T51" s="148">
        <f>_xlfn.IFERROR(AVERAGE(P51:R51),"")</f>
        <v>19.419666666666668</v>
      </c>
      <c r="U51" s="149">
        <f t="shared" si="1"/>
        <v>18.619</v>
      </c>
      <c r="V51" s="122"/>
      <c r="W51" s="149">
        <f t="shared" si="2"/>
        <v>25</v>
      </c>
    </row>
    <row r="52" spans="1:23" s="293" customFormat="1" ht="15" customHeight="1">
      <c r="A52" s="358">
        <v>13</v>
      </c>
      <c r="B52" s="119">
        <v>1</v>
      </c>
      <c r="C52" s="120" t="s">
        <v>250</v>
      </c>
      <c r="D52" s="168" t="s">
        <v>17</v>
      </c>
      <c r="E52" s="122"/>
      <c r="F52" s="123">
        <v>16.956</v>
      </c>
      <c r="G52" s="124"/>
      <c r="H52" s="125"/>
      <c r="I52" s="123">
        <v>15.804</v>
      </c>
      <c r="J52" s="124"/>
      <c r="K52" s="125"/>
      <c r="L52" s="123">
        <v>22.693</v>
      </c>
      <c r="M52" s="124">
        <v>15.548</v>
      </c>
      <c r="N52" s="125">
        <v>19.04</v>
      </c>
      <c r="O52" s="122"/>
      <c r="P52" s="126">
        <f>_xlfn.IFERROR(SMALL($F52:$N52,$P$3),"")</f>
        <v>15.548</v>
      </c>
      <c r="Q52" s="127">
        <f>_xlfn.IFERROR(SMALL($F52:$N52,$Q$3),"")</f>
        <v>15.804</v>
      </c>
      <c r="R52" s="128">
        <f>_xlfn.IFERROR(SMALL($F52:$N52,$R$3),"")</f>
        <v>16.956</v>
      </c>
      <c r="S52" s="129">
        <f t="shared" si="0"/>
        <v>3</v>
      </c>
      <c r="T52" s="129">
        <f>_xlfn.IFERROR(AVERAGE(P52:R52),"")</f>
        <v>16.102666666666668</v>
      </c>
      <c r="U52" s="121">
        <f t="shared" si="1"/>
        <v>15.548</v>
      </c>
      <c r="V52" s="122"/>
      <c r="W52" s="121">
        <f t="shared" si="2"/>
        <v>9</v>
      </c>
    </row>
    <row r="53" spans="1:23" s="294" customFormat="1" ht="15.75">
      <c r="A53" s="359"/>
      <c r="B53" s="130">
        <v>2</v>
      </c>
      <c r="C53" s="131" t="s">
        <v>251</v>
      </c>
      <c r="D53" s="132" t="s">
        <v>17</v>
      </c>
      <c r="E53" s="122"/>
      <c r="F53" s="133">
        <v>13.203</v>
      </c>
      <c r="G53" s="134">
        <v>13.554</v>
      </c>
      <c r="H53" s="135">
        <v>13.474</v>
      </c>
      <c r="I53" s="133"/>
      <c r="J53" s="134"/>
      <c r="K53" s="135"/>
      <c r="L53" s="133">
        <v>17.948</v>
      </c>
      <c r="M53" s="134">
        <v>18.408</v>
      </c>
      <c r="N53" s="135"/>
      <c r="O53" s="122"/>
      <c r="P53" s="136">
        <f>_xlfn.IFERROR(SMALL($F53:$N53,$P$3),"")</f>
        <v>13.203</v>
      </c>
      <c r="Q53" s="137">
        <f>_xlfn.IFERROR(SMALL($F53:$N53,$Q$3),"")</f>
        <v>13.474</v>
      </c>
      <c r="R53" s="138">
        <f>_xlfn.IFERROR(SMALL($F53:$N53,$R$3),"")</f>
        <v>13.554</v>
      </c>
      <c r="S53" s="139">
        <f t="shared" si="0"/>
        <v>3</v>
      </c>
      <c r="T53" s="139">
        <f>_xlfn.IFERROR(AVERAGE(P53:R53),"")</f>
        <v>13.410333333333334</v>
      </c>
      <c r="U53" s="140">
        <f t="shared" si="1"/>
        <v>13.203</v>
      </c>
      <c r="V53" s="122"/>
      <c r="W53" s="140">
        <f t="shared" si="2"/>
        <v>2</v>
      </c>
    </row>
    <row r="54" spans="1:23" s="294" customFormat="1" ht="15.75">
      <c r="A54" s="359"/>
      <c r="B54" s="141">
        <v>3</v>
      </c>
      <c r="C54" s="131" t="s">
        <v>252</v>
      </c>
      <c r="D54" s="132" t="s">
        <v>17</v>
      </c>
      <c r="E54" s="122"/>
      <c r="F54" s="133">
        <v>14.885</v>
      </c>
      <c r="G54" s="134">
        <v>15.395</v>
      </c>
      <c r="H54" s="135">
        <v>14.746</v>
      </c>
      <c r="I54" s="133">
        <v>19.341</v>
      </c>
      <c r="J54" s="134">
        <v>13.904</v>
      </c>
      <c r="K54" s="135">
        <v>20.699</v>
      </c>
      <c r="L54" s="133">
        <v>15.635</v>
      </c>
      <c r="M54" s="134"/>
      <c r="N54" s="135"/>
      <c r="O54" s="122"/>
      <c r="P54" s="136">
        <f>_xlfn.IFERROR(SMALL($F54:$N54,$P$3),"")</f>
        <v>13.904</v>
      </c>
      <c r="Q54" s="137">
        <f>_xlfn.IFERROR(SMALL($F54:$N54,$Q$3),"")</f>
        <v>14.746</v>
      </c>
      <c r="R54" s="138">
        <f>_xlfn.IFERROR(SMALL($F54:$N54,$R$3),"")</f>
        <v>14.885</v>
      </c>
      <c r="S54" s="139">
        <f t="shared" si="0"/>
        <v>3</v>
      </c>
      <c r="T54" s="139">
        <f>_xlfn.IFERROR(AVERAGE(P54:R54),"")</f>
        <v>14.511666666666665</v>
      </c>
      <c r="U54" s="140">
        <f t="shared" si="1"/>
        <v>13.904</v>
      </c>
      <c r="V54" s="122"/>
      <c r="W54" s="140">
        <f t="shared" si="2"/>
        <v>4</v>
      </c>
    </row>
    <row r="55" spans="1:23" s="295" customFormat="1" ht="15.75">
      <c r="A55" s="360"/>
      <c r="B55" s="142">
        <v>4</v>
      </c>
      <c r="C55" s="143" t="s">
        <v>253</v>
      </c>
      <c r="D55" s="144" t="s">
        <v>17</v>
      </c>
      <c r="E55" s="122"/>
      <c r="F55" s="145">
        <v>73.724</v>
      </c>
      <c r="G55" s="146"/>
      <c r="H55" s="147"/>
      <c r="I55" s="145">
        <v>64.084</v>
      </c>
      <c r="J55" s="146"/>
      <c r="K55" s="147"/>
      <c r="L55" s="145"/>
      <c r="M55" s="146"/>
      <c r="N55" s="147"/>
      <c r="O55" s="122"/>
      <c r="P55" s="116">
        <f>_xlfn.IFERROR(SMALL($F55:$N55,$P$3),"")</f>
        <v>64.084</v>
      </c>
      <c r="Q55" s="117">
        <f>_xlfn.IFERROR(SMALL($F55:$N55,$Q$3),"")</f>
        <v>73.724</v>
      </c>
      <c r="R55" s="173">
        <v>999</v>
      </c>
      <c r="S55" s="142">
        <v>2</v>
      </c>
      <c r="T55" s="148">
        <f>_xlfn.IFERROR(AVERAGE(P55:R55),"")</f>
        <v>378.936</v>
      </c>
      <c r="U55" s="149">
        <f t="shared" si="1"/>
        <v>64.084</v>
      </c>
      <c r="V55" s="122"/>
      <c r="W55" s="149">
        <v>53</v>
      </c>
    </row>
    <row r="56" spans="1:23" s="293" customFormat="1" ht="15.75">
      <c r="A56" s="353">
        <v>14</v>
      </c>
      <c r="B56" s="119">
        <v>1</v>
      </c>
      <c r="C56" s="151" t="s">
        <v>254</v>
      </c>
      <c r="D56" s="152" t="s">
        <v>17</v>
      </c>
      <c r="E56" s="122"/>
      <c r="F56" s="153">
        <v>15.666</v>
      </c>
      <c r="G56" s="154">
        <v>15.136</v>
      </c>
      <c r="H56" s="155">
        <v>15.135</v>
      </c>
      <c r="I56" s="153">
        <v>14.954</v>
      </c>
      <c r="J56" s="154">
        <v>79.149</v>
      </c>
      <c r="K56" s="155"/>
      <c r="L56" s="153">
        <v>15.006</v>
      </c>
      <c r="M56" s="154"/>
      <c r="N56" s="155"/>
      <c r="O56" s="122"/>
      <c r="P56" s="126">
        <f>_xlfn.IFERROR(SMALL($F56:$N56,$P$3),"")</f>
        <v>14.954</v>
      </c>
      <c r="Q56" s="127">
        <f>_xlfn.IFERROR(SMALL($F56:$N56,$Q$3),"")</f>
        <v>15.006</v>
      </c>
      <c r="R56" s="128">
        <f>_xlfn.IFERROR(SMALL($F56:$N56,$R$3),"")</f>
        <v>15.135</v>
      </c>
      <c r="S56" s="129">
        <f t="shared" si="0"/>
        <v>3</v>
      </c>
      <c r="T56" s="129">
        <f>_xlfn.IFERROR(AVERAGE(P56:R56),"")</f>
        <v>15.031666666666666</v>
      </c>
      <c r="U56" s="121">
        <f t="shared" si="1"/>
        <v>14.954</v>
      </c>
      <c r="V56" s="122"/>
      <c r="W56" s="121">
        <f t="shared" si="2"/>
        <v>5</v>
      </c>
    </row>
    <row r="57" spans="1:23" s="294" customFormat="1" ht="15.75">
      <c r="A57" s="354"/>
      <c r="B57" s="130">
        <v>2</v>
      </c>
      <c r="C57" s="157" t="s">
        <v>255</v>
      </c>
      <c r="D57" s="158" t="s">
        <v>69</v>
      </c>
      <c r="E57" s="122"/>
      <c r="F57" s="159">
        <v>26.977</v>
      </c>
      <c r="G57" s="160"/>
      <c r="H57" s="161"/>
      <c r="I57" s="159">
        <v>31.912</v>
      </c>
      <c r="J57" s="160">
        <v>27.498</v>
      </c>
      <c r="K57" s="161">
        <v>28.23</v>
      </c>
      <c r="L57" s="159"/>
      <c r="M57" s="160"/>
      <c r="N57" s="161"/>
      <c r="O57" s="122"/>
      <c r="P57" s="136">
        <f>_xlfn.IFERROR(SMALL($F57:$N57,$P$3),"")</f>
        <v>26.977</v>
      </c>
      <c r="Q57" s="137">
        <f>_xlfn.IFERROR(SMALL($F57:$N57,$Q$3),"")</f>
        <v>27.498</v>
      </c>
      <c r="R57" s="138">
        <f>_xlfn.IFERROR(SMALL($F57:$N57,$R$3),"")</f>
        <v>28.23</v>
      </c>
      <c r="S57" s="139">
        <f t="shared" si="0"/>
        <v>3</v>
      </c>
      <c r="T57" s="139">
        <f>_xlfn.IFERROR(AVERAGE(P57:R57),"")</f>
        <v>27.56833333333333</v>
      </c>
      <c r="U57" s="140">
        <f t="shared" si="1"/>
        <v>26.977</v>
      </c>
      <c r="V57" s="122"/>
      <c r="W57" s="140">
        <f t="shared" si="2"/>
        <v>45</v>
      </c>
    </row>
    <row r="58" spans="1:23" s="295" customFormat="1" ht="15.75">
      <c r="A58" s="355"/>
      <c r="B58" s="174">
        <v>3</v>
      </c>
      <c r="C58" s="163" t="s">
        <v>256</v>
      </c>
      <c r="D58" s="164" t="s">
        <v>17</v>
      </c>
      <c r="E58" s="122"/>
      <c r="F58" s="165">
        <v>29.25</v>
      </c>
      <c r="G58" s="166">
        <v>21.271</v>
      </c>
      <c r="H58" s="167">
        <v>29.55</v>
      </c>
      <c r="I58" s="165">
        <v>33.321</v>
      </c>
      <c r="J58" s="166"/>
      <c r="K58" s="167"/>
      <c r="L58" s="165">
        <v>48.949</v>
      </c>
      <c r="M58" s="166">
        <v>33.683</v>
      </c>
      <c r="N58" s="167">
        <v>28.769</v>
      </c>
      <c r="O58" s="122"/>
      <c r="P58" s="116">
        <f>_xlfn.IFERROR(SMALL($F58:$N58,$P$3),"")</f>
        <v>21.271</v>
      </c>
      <c r="Q58" s="117">
        <f>_xlfn.IFERROR(SMALL($F58:$N58,$Q$3),"")</f>
        <v>28.769</v>
      </c>
      <c r="R58" s="118">
        <f>_xlfn.IFERROR(SMALL($F58:$N58,$R$3),"")</f>
        <v>29.25</v>
      </c>
      <c r="S58" s="148">
        <f t="shared" si="0"/>
        <v>3</v>
      </c>
      <c r="T58" s="148">
        <f>_xlfn.IFERROR(AVERAGE(P58:R58),"")</f>
        <v>26.429999999999996</v>
      </c>
      <c r="U58" s="149">
        <f t="shared" si="1"/>
        <v>21.271</v>
      </c>
      <c r="V58" s="122"/>
      <c r="W58" s="149">
        <f t="shared" si="2"/>
        <v>44</v>
      </c>
    </row>
    <row r="59" spans="1:23" s="293" customFormat="1" ht="15.75">
      <c r="A59" s="358">
        <v>15</v>
      </c>
      <c r="B59" s="119">
        <v>1</v>
      </c>
      <c r="C59" s="120" t="s">
        <v>257</v>
      </c>
      <c r="D59" s="168" t="s">
        <v>17</v>
      </c>
      <c r="E59" s="122"/>
      <c r="F59" s="123">
        <v>21.912</v>
      </c>
      <c r="G59" s="124">
        <v>27.508</v>
      </c>
      <c r="H59" s="125">
        <v>20.61</v>
      </c>
      <c r="I59" s="123">
        <v>22.053</v>
      </c>
      <c r="J59" s="124">
        <v>20.14</v>
      </c>
      <c r="K59" s="125">
        <v>18.977</v>
      </c>
      <c r="L59" s="123">
        <v>24.59</v>
      </c>
      <c r="M59" s="124">
        <v>19.78</v>
      </c>
      <c r="N59" s="125">
        <v>22.29</v>
      </c>
      <c r="O59" s="122"/>
      <c r="P59" s="126">
        <f>_xlfn.IFERROR(SMALL($F59:$N59,$P$3),"")</f>
        <v>18.977</v>
      </c>
      <c r="Q59" s="127">
        <f>_xlfn.IFERROR(SMALL($F59:$N59,$Q$3),"")</f>
        <v>19.78</v>
      </c>
      <c r="R59" s="128">
        <f>_xlfn.IFERROR(SMALL($F59:$N59,$R$3),"")</f>
        <v>20.14</v>
      </c>
      <c r="S59" s="129">
        <f t="shared" si="0"/>
        <v>3</v>
      </c>
      <c r="T59" s="129">
        <f>_xlfn.IFERROR(AVERAGE(P59:R59),"")</f>
        <v>19.632333333333335</v>
      </c>
      <c r="U59" s="121">
        <f t="shared" si="1"/>
        <v>18.977</v>
      </c>
      <c r="V59" s="122"/>
      <c r="W59" s="121">
        <f t="shared" si="2"/>
        <v>28</v>
      </c>
    </row>
    <row r="60" spans="1:23" s="294" customFormat="1" ht="15.75">
      <c r="A60" s="359"/>
      <c r="B60" s="130">
        <v>2</v>
      </c>
      <c r="C60" s="131" t="s">
        <v>258</v>
      </c>
      <c r="D60" s="132" t="s">
        <v>17</v>
      </c>
      <c r="E60" s="122"/>
      <c r="F60" s="133">
        <v>19.64</v>
      </c>
      <c r="G60" s="134">
        <v>21.48</v>
      </c>
      <c r="H60" s="135"/>
      <c r="I60" s="133">
        <v>20.879</v>
      </c>
      <c r="J60" s="134">
        <v>19.759</v>
      </c>
      <c r="K60" s="135">
        <v>18.991</v>
      </c>
      <c r="L60" s="133">
        <v>18.079</v>
      </c>
      <c r="M60" s="134">
        <v>20.14</v>
      </c>
      <c r="N60" s="135">
        <v>19.639</v>
      </c>
      <c r="O60" s="122"/>
      <c r="P60" s="136">
        <f>_xlfn.IFERROR(SMALL($F60:$N60,$P$3),"")</f>
        <v>18.079</v>
      </c>
      <c r="Q60" s="137">
        <f>_xlfn.IFERROR(SMALL($F60:$N60,$Q$3),"")</f>
        <v>18.991</v>
      </c>
      <c r="R60" s="138">
        <f>_xlfn.IFERROR(SMALL($F60:$N60,$R$3),"")</f>
        <v>19.639</v>
      </c>
      <c r="S60" s="139">
        <f t="shared" si="0"/>
        <v>3</v>
      </c>
      <c r="T60" s="139">
        <f>_xlfn.IFERROR(AVERAGE(P60:R60),"")</f>
        <v>18.903000000000002</v>
      </c>
      <c r="U60" s="140">
        <f t="shared" si="1"/>
        <v>18.079</v>
      </c>
      <c r="V60" s="122"/>
      <c r="W60" s="140">
        <f t="shared" si="2"/>
        <v>21</v>
      </c>
    </row>
    <row r="61" spans="1:23" s="295" customFormat="1" ht="15.75">
      <c r="A61" s="360"/>
      <c r="B61" s="174">
        <v>3</v>
      </c>
      <c r="C61" s="143" t="s">
        <v>259</v>
      </c>
      <c r="D61" s="144" t="s">
        <v>69</v>
      </c>
      <c r="E61" s="122"/>
      <c r="F61" s="145">
        <v>32.193</v>
      </c>
      <c r="G61" s="146">
        <v>32.433</v>
      </c>
      <c r="H61" s="147">
        <v>42.352</v>
      </c>
      <c r="I61" s="145">
        <v>30.409</v>
      </c>
      <c r="J61" s="146"/>
      <c r="K61" s="147"/>
      <c r="L61" s="145"/>
      <c r="M61" s="146"/>
      <c r="N61" s="147"/>
      <c r="O61" s="122"/>
      <c r="P61" s="116">
        <f>_xlfn.IFERROR(SMALL($F61:$N61,$P$3),"")</f>
        <v>30.409</v>
      </c>
      <c r="Q61" s="117">
        <f>_xlfn.IFERROR(SMALL($F61:$N61,$Q$3),"")</f>
        <v>32.193</v>
      </c>
      <c r="R61" s="118">
        <f>_xlfn.IFERROR(SMALL($F61:$N61,$R$3),"")</f>
        <v>32.433</v>
      </c>
      <c r="S61" s="148">
        <f t="shared" si="0"/>
        <v>3</v>
      </c>
      <c r="T61" s="148">
        <f>_xlfn.IFERROR(AVERAGE(P61:R61),"")</f>
        <v>31.67833333333333</v>
      </c>
      <c r="U61" s="149">
        <f t="shared" si="1"/>
        <v>30.409</v>
      </c>
      <c r="V61" s="122"/>
      <c r="W61" s="149">
        <f>RANK(T61,$T$4:$T$61,1)</f>
        <v>48</v>
      </c>
    </row>
  </sheetData>
  <sheetProtection/>
  <mergeCells count="28">
    <mergeCell ref="A44:A47"/>
    <mergeCell ref="A48:A51"/>
    <mergeCell ref="A52:A55"/>
    <mergeCell ref="A56:A58"/>
    <mergeCell ref="A59:A61"/>
    <mergeCell ref="A1:W1"/>
    <mergeCell ref="A20:A23"/>
    <mergeCell ref="A24:A27"/>
    <mergeCell ref="A28:A31"/>
    <mergeCell ref="A32:A35"/>
    <mergeCell ref="A36:A39"/>
    <mergeCell ref="A40:A43"/>
    <mergeCell ref="U2:U3"/>
    <mergeCell ref="W2:W3"/>
    <mergeCell ref="A4:A7"/>
    <mergeCell ref="A8:A11"/>
    <mergeCell ref="A12:A15"/>
    <mergeCell ref="A16:A19"/>
    <mergeCell ref="F2:H2"/>
    <mergeCell ref="I2:K2"/>
    <mergeCell ref="L2:N2"/>
    <mergeCell ref="P2:R2"/>
    <mergeCell ref="S2:S3"/>
    <mergeCell ref="T2:T3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8"/>
  <sheetViews>
    <sheetView showGridLines="0" zoomScale="150" zoomScaleNormal="150" zoomScalePageLayoutView="0" workbookViewId="0" topLeftCell="A7">
      <selection activeCell="F27" sqref="F27"/>
    </sheetView>
  </sheetViews>
  <sheetFormatPr defaultColWidth="11.00390625" defaultRowHeight="15.75"/>
  <cols>
    <col min="1" max="1" width="0.6171875" style="1" customWidth="1"/>
    <col min="2" max="2" width="7.625" style="274" customWidth="1"/>
    <col min="3" max="3" width="3.625" style="275" customWidth="1"/>
    <col min="4" max="4" width="8.625" style="275" customWidth="1"/>
    <col min="5" max="5" width="22.00390625" style="275" customWidth="1"/>
    <col min="6" max="6" width="6.625" style="276" customWidth="1"/>
    <col min="7" max="7" width="3.625" style="277" customWidth="1"/>
    <col min="8" max="8" width="1.625" style="278" customWidth="1"/>
    <col min="9" max="9" width="8.625" style="279" customWidth="1"/>
    <col min="10" max="10" width="3.625" style="275" customWidth="1"/>
    <col min="11" max="11" width="6.625" style="280" customWidth="1"/>
    <col min="12" max="12" width="20.625" style="280" customWidth="1"/>
    <col min="13" max="13" width="6.625" style="281" customWidth="1"/>
    <col min="14" max="14" width="3.625" style="277" customWidth="1"/>
    <col min="15" max="16" width="1.625" style="278" customWidth="1"/>
    <col min="17" max="17" width="7.625" style="10" customWidth="1"/>
    <col min="18" max="18" width="3.625" style="10" customWidth="1"/>
    <col min="19" max="19" width="9.875" style="10" customWidth="1"/>
    <col min="20" max="20" width="20.625" style="10" customWidth="1"/>
    <col min="21" max="21" width="6.625" style="69" customWidth="1"/>
    <col min="22" max="22" width="3.625" style="72" customWidth="1"/>
    <col min="23" max="23" width="1.625" style="10" customWidth="1"/>
    <col min="24" max="24" width="1.625" style="278" customWidth="1"/>
    <col min="25" max="25" width="7.625" style="10" customWidth="1"/>
    <col min="26" max="26" width="3.625" style="10" customWidth="1"/>
    <col min="27" max="27" width="6.625" style="10" customWidth="1"/>
    <col min="28" max="28" width="20.625" style="10" customWidth="1"/>
    <col min="29" max="29" width="6.625" style="69" customWidth="1"/>
    <col min="30" max="30" width="3.625" style="72" customWidth="1"/>
    <col min="31" max="31" width="0.6171875" style="10" customWidth="1"/>
    <col min="32" max="32" width="11.00390625" style="10" customWidth="1"/>
    <col min="33" max="33" width="3.625" style="10" customWidth="1"/>
    <col min="34" max="34" width="7.875" style="10" customWidth="1"/>
    <col min="35" max="35" width="1.00390625" style="10" customWidth="1"/>
    <col min="36" max="36" width="6.625" style="10" customWidth="1"/>
    <col min="37" max="16384" width="11.00390625" style="10" customWidth="1"/>
  </cols>
  <sheetData>
    <row r="1" spans="1:58" s="18" customFormat="1" ht="9.75" customHeight="1">
      <c r="A1" s="15"/>
      <c r="B1" s="381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</row>
    <row r="2" spans="1:31" s="5" customFormat="1" ht="14.25">
      <c r="A2" s="3"/>
      <c r="B2" s="374" t="s">
        <v>260</v>
      </c>
      <c r="C2" s="375"/>
      <c r="D2" s="375"/>
      <c r="E2" s="375"/>
      <c r="F2" s="375"/>
      <c r="G2" s="380"/>
      <c r="I2" s="374" t="s">
        <v>261</v>
      </c>
      <c r="J2" s="375"/>
      <c r="K2" s="375"/>
      <c r="L2" s="375"/>
      <c r="M2" s="375"/>
      <c r="N2" s="380"/>
      <c r="O2" s="175"/>
      <c r="P2" s="175"/>
      <c r="Q2" s="391" t="s">
        <v>262</v>
      </c>
      <c r="R2" s="392"/>
      <c r="S2" s="392"/>
      <c r="T2" s="392"/>
      <c r="U2" s="392"/>
      <c r="V2" s="393"/>
      <c r="W2" s="64"/>
      <c r="X2" s="176"/>
      <c r="Y2" s="374" t="s">
        <v>2</v>
      </c>
      <c r="Z2" s="375"/>
      <c r="AA2" s="375"/>
      <c r="AB2" s="375"/>
      <c r="AC2" s="375"/>
      <c r="AD2" s="376"/>
      <c r="AE2" s="2"/>
    </row>
    <row r="3" spans="2:30" s="11" customFormat="1" ht="3" customHeight="1">
      <c r="B3" s="177"/>
      <c r="C3" s="178"/>
      <c r="D3" s="178"/>
      <c r="E3" s="178"/>
      <c r="F3" s="179"/>
      <c r="G3" s="180"/>
      <c r="H3" s="178"/>
      <c r="I3" s="178"/>
      <c r="J3" s="181"/>
      <c r="K3" s="182"/>
      <c r="L3" s="182"/>
      <c r="M3" s="183"/>
      <c r="N3" s="184"/>
      <c r="O3" s="178"/>
      <c r="P3" s="178"/>
      <c r="Q3" s="185"/>
      <c r="R3" s="185"/>
      <c r="S3" s="185"/>
      <c r="T3" s="185"/>
      <c r="U3" s="186"/>
      <c r="V3" s="70"/>
      <c r="W3" s="187"/>
      <c r="X3" s="178"/>
      <c r="Y3" s="178"/>
      <c r="Z3" s="178"/>
      <c r="AA3" s="178"/>
      <c r="AB3" s="178"/>
      <c r="AC3" s="179"/>
      <c r="AD3" s="180"/>
    </row>
    <row r="4" spans="1:31" s="6" customFormat="1" ht="15" customHeight="1">
      <c r="A4" s="3"/>
      <c r="B4" s="385">
        <v>1</v>
      </c>
      <c r="C4" s="188" t="s">
        <v>263</v>
      </c>
      <c r="D4" s="189" t="s">
        <v>6</v>
      </c>
      <c r="E4" s="282" t="s">
        <v>151</v>
      </c>
      <c r="F4" s="190" t="s">
        <v>17</v>
      </c>
      <c r="G4" s="191">
        <v>3</v>
      </c>
      <c r="I4" s="192"/>
      <c r="J4" s="181"/>
      <c r="K4" s="182"/>
      <c r="L4" s="182"/>
      <c r="M4" s="183"/>
      <c r="N4" s="184"/>
      <c r="O4" s="193"/>
      <c r="P4" s="194"/>
      <c r="Q4" s="195"/>
      <c r="R4" s="195"/>
      <c r="S4" s="195"/>
      <c r="T4" s="195"/>
      <c r="U4" s="196"/>
      <c r="V4" s="71"/>
      <c r="W4" s="195"/>
      <c r="X4" s="175"/>
      <c r="Y4" s="7"/>
      <c r="Z4" s="7"/>
      <c r="AA4" s="7"/>
      <c r="AB4" s="7"/>
      <c r="AC4" s="66"/>
      <c r="AD4" s="68"/>
      <c r="AE4" s="2"/>
    </row>
    <row r="5" spans="1:31" s="6" customFormat="1" ht="15" customHeight="1">
      <c r="A5" s="3"/>
      <c r="B5" s="386"/>
      <c r="C5" s="197" t="s">
        <v>264</v>
      </c>
      <c r="D5" s="198" t="s">
        <v>6</v>
      </c>
      <c r="E5" s="198" t="s">
        <v>16</v>
      </c>
      <c r="F5" s="199" t="s">
        <v>17</v>
      </c>
      <c r="G5" s="200">
        <v>1</v>
      </c>
      <c r="I5" s="201"/>
      <c r="J5" s="202"/>
      <c r="K5" s="203"/>
      <c r="L5" s="203"/>
      <c r="M5" s="204"/>
      <c r="N5" s="205"/>
      <c r="O5" s="193"/>
      <c r="P5" s="194"/>
      <c r="Q5" s="195"/>
      <c r="R5" s="195"/>
      <c r="S5" s="195"/>
      <c r="T5" s="195"/>
      <c r="U5" s="196"/>
      <c r="V5" s="71"/>
      <c r="W5" s="195"/>
      <c r="X5" s="175"/>
      <c r="Y5" s="7"/>
      <c r="Z5" s="7"/>
      <c r="AA5" s="7"/>
      <c r="AB5" s="7"/>
      <c r="AC5" s="66"/>
      <c r="AD5" s="68"/>
      <c r="AE5" s="2"/>
    </row>
    <row r="6" spans="1:31" s="6" customFormat="1" ht="15" customHeight="1">
      <c r="A6" s="3"/>
      <c r="B6" s="386"/>
      <c r="C6" s="197" t="s">
        <v>265</v>
      </c>
      <c r="D6" s="198" t="s">
        <v>6</v>
      </c>
      <c r="E6" s="283" t="s">
        <v>122</v>
      </c>
      <c r="F6" s="199" t="s">
        <v>123</v>
      </c>
      <c r="G6" s="200">
        <v>2</v>
      </c>
      <c r="I6" s="377">
        <v>9</v>
      </c>
      <c r="J6" s="206" t="s">
        <v>266</v>
      </c>
      <c r="K6" s="207">
        <v>1</v>
      </c>
      <c r="L6" s="282" t="s">
        <v>122</v>
      </c>
      <c r="M6" s="208" t="s">
        <v>123</v>
      </c>
      <c r="N6" s="209">
        <v>4</v>
      </c>
      <c r="O6" s="193"/>
      <c r="P6" s="194"/>
      <c r="Q6" s="195"/>
      <c r="R6" s="195"/>
      <c r="S6" s="195"/>
      <c r="T6" s="195"/>
      <c r="U6" s="196"/>
      <c r="V6" s="71"/>
      <c r="W6" s="195"/>
      <c r="X6" s="175"/>
      <c r="Y6" s="7"/>
      <c r="Z6" s="7"/>
      <c r="AA6" s="7"/>
      <c r="AB6" s="7"/>
      <c r="AC6" s="66"/>
      <c r="AD6" s="68"/>
      <c r="AE6" s="2"/>
    </row>
    <row r="7" spans="1:31" s="6" customFormat="1" ht="15" customHeight="1">
      <c r="A7" s="3"/>
      <c r="B7" s="387"/>
      <c r="C7" s="210" t="s">
        <v>267</v>
      </c>
      <c r="D7" s="211" t="s">
        <v>6</v>
      </c>
      <c r="E7" s="211" t="s">
        <v>177</v>
      </c>
      <c r="F7" s="212" t="s">
        <v>17</v>
      </c>
      <c r="G7" s="213">
        <v>4</v>
      </c>
      <c r="H7" s="14"/>
      <c r="I7" s="383"/>
      <c r="J7" s="214" t="s">
        <v>264</v>
      </c>
      <c r="K7" s="215">
        <v>1</v>
      </c>
      <c r="L7" s="198" t="s">
        <v>16</v>
      </c>
      <c r="M7" s="216" t="s">
        <v>17</v>
      </c>
      <c r="N7" s="217">
        <v>1</v>
      </c>
      <c r="O7" s="194"/>
      <c r="P7" s="194"/>
      <c r="Q7" s="8"/>
      <c r="U7" s="65"/>
      <c r="V7" s="67"/>
      <c r="X7" s="175"/>
      <c r="Y7" s="7"/>
      <c r="Z7" s="7"/>
      <c r="AA7" s="7"/>
      <c r="AB7" s="7"/>
      <c r="AC7" s="66"/>
      <c r="AD7" s="68"/>
      <c r="AE7" s="2"/>
    </row>
    <row r="8" spans="1:31" s="6" customFormat="1" ht="15" customHeight="1">
      <c r="A8" s="3"/>
      <c r="B8" s="377">
        <v>2</v>
      </c>
      <c r="C8" s="188" t="s">
        <v>268</v>
      </c>
      <c r="D8" s="189" t="s">
        <v>6</v>
      </c>
      <c r="E8" s="282" t="s">
        <v>142</v>
      </c>
      <c r="F8" s="190" t="s">
        <v>17</v>
      </c>
      <c r="G8" s="191">
        <v>4</v>
      </c>
      <c r="I8" s="383"/>
      <c r="J8" s="214" t="s">
        <v>264</v>
      </c>
      <c r="K8" s="215">
        <v>2</v>
      </c>
      <c r="L8" s="110" t="s">
        <v>27</v>
      </c>
      <c r="M8" s="216" t="s">
        <v>17</v>
      </c>
      <c r="N8" s="217">
        <v>2</v>
      </c>
      <c r="O8" s="218"/>
      <c r="P8" s="194"/>
      <c r="U8" s="65"/>
      <c r="V8" s="67"/>
      <c r="W8" s="219"/>
      <c r="X8" s="175"/>
      <c r="Y8" s="7"/>
      <c r="Z8" s="7"/>
      <c r="AA8" s="7"/>
      <c r="AB8" s="7"/>
      <c r="AC8" s="66"/>
      <c r="AD8" s="68"/>
      <c r="AE8" s="2"/>
    </row>
    <row r="9" spans="1:31" s="6" customFormat="1" ht="15" customHeight="1">
      <c r="A9" s="3"/>
      <c r="B9" s="378"/>
      <c r="C9" s="197" t="s">
        <v>269</v>
      </c>
      <c r="D9" s="198" t="s">
        <v>6</v>
      </c>
      <c r="E9" s="283" t="s">
        <v>100</v>
      </c>
      <c r="F9" s="199" t="s">
        <v>17</v>
      </c>
      <c r="G9" s="200">
        <v>2</v>
      </c>
      <c r="I9" s="384"/>
      <c r="J9" s="220" t="s">
        <v>266</v>
      </c>
      <c r="K9" s="221">
        <v>2</v>
      </c>
      <c r="L9" s="284" t="s">
        <v>100</v>
      </c>
      <c r="M9" s="222" t="s">
        <v>17</v>
      </c>
      <c r="N9" s="223">
        <v>3</v>
      </c>
      <c r="O9" s="224"/>
      <c r="P9" s="194"/>
      <c r="T9" s="82"/>
      <c r="U9" s="65"/>
      <c r="V9" s="67"/>
      <c r="W9" s="219"/>
      <c r="X9" s="175"/>
      <c r="Y9" s="7"/>
      <c r="Z9" s="7"/>
      <c r="AA9" s="7"/>
      <c r="AB9" s="7"/>
      <c r="AC9" s="66"/>
      <c r="AD9" s="68"/>
      <c r="AE9" s="2"/>
    </row>
    <row r="10" spans="1:31" s="6" customFormat="1" ht="15" customHeight="1">
      <c r="A10" s="3"/>
      <c r="B10" s="378"/>
      <c r="C10" s="197" t="s">
        <v>270</v>
      </c>
      <c r="D10" s="198" t="s">
        <v>6</v>
      </c>
      <c r="E10" s="110" t="s">
        <v>27</v>
      </c>
      <c r="F10" s="199" t="s">
        <v>17</v>
      </c>
      <c r="G10" s="200">
        <v>1</v>
      </c>
      <c r="I10" s="225"/>
      <c r="J10" s="226"/>
      <c r="K10" s="227"/>
      <c r="L10" s="227"/>
      <c r="M10" s="228"/>
      <c r="N10" s="229"/>
      <c r="O10" s="224"/>
      <c r="P10" s="194"/>
      <c r="Q10" s="371" t="s">
        <v>0</v>
      </c>
      <c r="R10" s="206" t="s">
        <v>266</v>
      </c>
      <c r="S10" s="207">
        <v>9</v>
      </c>
      <c r="T10" s="111" t="s">
        <v>27</v>
      </c>
      <c r="U10" s="208" t="s">
        <v>17</v>
      </c>
      <c r="V10" s="209">
        <v>2</v>
      </c>
      <c r="W10" s="219"/>
      <c r="X10" s="175"/>
      <c r="Y10" s="7"/>
      <c r="Z10" s="7"/>
      <c r="AA10" s="7"/>
      <c r="AB10" s="7"/>
      <c r="AC10" s="66"/>
      <c r="AD10" s="68"/>
      <c r="AE10" s="2"/>
    </row>
    <row r="11" spans="1:31" s="6" customFormat="1" ht="15" customHeight="1">
      <c r="A11" s="3"/>
      <c r="B11" s="379"/>
      <c r="C11" s="210" t="s">
        <v>271</v>
      </c>
      <c r="D11" s="211" t="s">
        <v>6</v>
      </c>
      <c r="E11" s="284" t="s">
        <v>166</v>
      </c>
      <c r="F11" s="212" t="s">
        <v>17</v>
      </c>
      <c r="G11" s="213">
        <v>3</v>
      </c>
      <c r="I11" s="230"/>
      <c r="J11" s="181"/>
      <c r="K11" s="182"/>
      <c r="L11" s="182"/>
      <c r="M11" s="183"/>
      <c r="N11" s="184"/>
      <c r="O11" s="224"/>
      <c r="P11" s="194"/>
      <c r="Q11" s="372"/>
      <c r="R11" s="214" t="s">
        <v>264</v>
      </c>
      <c r="S11" s="215">
        <v>9</v>
      </c>
      <c r="T11" s="231" t="s">
        <v>16</v>
      </c>
      <c r="U11" s="216" t="s">
        <v>17</v>
      </c>
      <c r="V11" s="217">
        <v>1</v>
      </c>
      <c r="W11" s="232"/>
      <c r="X11" s="175"/>
      <c r="Y11" s="7"/>
      <c r="Z11" s="7"/>
      <c r="AA11" s="7"/>
      <c r="AB11" s="7"/>
      <c r="AC11" s="66"/>
      <c r="AD11" s="68"/>
      <c r="AE11" s="2"/>
    </row>
    <row r="12" spans="1:32" s="6" customFormat="1" ht="15" customHeight="1">
      <c r="A12" s="3"/>
      <c r="B12" s="368">
        <v>3</v>
      </c>
      <c r="C12" s="233" t="s">
        <v>272</v>
      </c>
      <c r="D12" s="234" t="s">
        <v>6</v>
      </c>
      <c r="E12" s="299" t="s">
        <v>129</v>
      </c>
      <c r="F12" s="296" t="s">
        <v>42</v>
      </c>
      <c r="G12" s="191">
        <v>1</v>
      </c>
      <c r="M12" s="65"/>
      <c r="N12" s="67"/>
      <c r="O12" s="224"/>
      <c r="P12" s="235"/>
      <c r="Q12" s="372"/>
      <c r="R12" s="214" t="s">
        <v>264</v>
      </c>
      <c r="S12" s="215">
        <v>10</v>
      </c>
      <c r="T12" s="283" t="s">
        <v>96</v>
      </c>
      <c r="U12" s="216" t="s">
        <v>17</v>
      </c>
      <c r="V12" s="217">
        <v>3</v>
      </c>
      <c r="W12" s="236"/>
      <c r="X12" s="175"/>
      <c r="AC12" s="65"/>
      <c r="AD12" s="67"/>
      <c r="AE12" s="2"/>
      <c r="AF12" s="8"/>
    </row>
    <row r="13" spans="1:32" s="6" customFormat="1" ht="15" customHeight="1">
      <c r="A13" s="3"/>
      <c r="B13" s="369"/>
      <c r="C13" s="237" t="s">
        <v>273</v>
      </c>
      <c r="D13" s="238" t="s">
        <v>6</v>
      </c>
      <c r="E13" s="300" t="s">
        <v>154</v>
      </c>
      <c r="F13" s="297" t="s">
        <v>17</v>
      </c>
      <c r="G13" s="200">
        <v>3</v>
      </c>
      <c r="I13" s="201"/>
      <c r="J13" s="202"/>
      <c r="K13" s="203"/>
      <c r="L13" s="203"/>
      <c r="M13" s="204"/>
      <c r="N13" s="205"/>
      <c r="O13" s="224"/>
      <c r="P13" s="239"/>
      <c r="Q13" s="373"/>
      <c r="R13" s="220" t="s">
        <v>266</v>
      </c>
      <c r="S13" s="221">
        <v>10</v>
      </c>
      <c r="T13" s="284" t="s">
        <v>86</v>
      </c>
      <c r="U13" s="222" t="s">
        <v>178</v>
      </c>
      <c r="V13" s="223">
        <v>4</v>
      </c>
      <c r="W13" s="240"/>
      <c r="X13" s="175"/>
      <c r="AC13" s="65"/>
      <c r="AD13" s="67"/>
      <c r="AE13" s="2"/>
      <c r="AF13" s="8"/>
    </row>
    <row r="14" spans="1:32" s="6" customFormat="1" ht="15" customHeight="1">
      <c r="A14" s="3"/>
      <c r="B14" s="369"/>
      <c r="C14" s="237" t="s">
        <v>274</v>
      </c>
      <c r="D14" s="238" t="s">
        <v>6</v>
      </c>
      <c r="E14" s="300" t="s">
        <v>161</v>
      </c>
      <c r="F14" s="297" t="s">
        <v>17</v>
      </c>
      <c r="G14" s="200">
        <v>4</v>
      </c>
      <c r="I14" s="377">
        <v>10</v>
      </c>
      <c r="J14" s="206" t="s">
        <v>266</v>
      </c>
      <c r="K14" s="207">
        <v>3</v>
      </c>
      <c r="L14" s="282" t="s">
        <v>86</v>
      </c>
      <c r="M14" s="208" t="s">
        <v>178</v>
      </c>
      <c r="N14" s="209">
        <v>2</v>
      </c>
      <c r="O14" s="224"/>
      <c r="P14" s="239"/>
      <c r="U14" s="65"/>
      <c r="V14" s="67"/>
      <c r="W14" s="240"/>
      <c r="X14" s="175"/>
      <c r="AC14" s="65"/>
      <c r="AD14" s="67"/>
      <c r="AE14" s="2"/>
      <c r="AF14" s="8"/>
    </row>
    <row r="15" spans="1:32" s="6" customFormat="1" ht="15" customHeight="1">
      <c r="A15" s="3"/>
      <c r="B15" s="370"/>
      <c r="C15" s="241" t="s">
        <v>275</v>
      </c>
      <c r="D15" s="242" t="s">
        <v>6</v>
      </c>
      <c r="E15" s="301" t="s">
        <v>86</v>
      </c>
      <c r="F15" s="298" t="s">
        <v>87</v>
      </c>
      <c r="G15" s="213">
        <v>2</v>
      </c>
      <c r="H15" s="14"/>
      <c r="I15" s="383"/>
      <c r="J15" s="214" t="s">
        <v>264</v>
      </c>
      <c r="K15" s="215">
        <v>3</v>
      </c>
      <c r="L15" s="283" t="s">
        <v>129</v>
      </c>
      <c r="M15" s="216" t="s">
        <v>42</v>
      </c>
      <c r="N15" s="217">
        <v>3</v>
      </c>
      <c r="O15" s="243"/>
      <c r="P15" s="239"/>
      <c r="U15" s="65"/>
      <c r="V15" s="67"/>
      <c r="W15" s="240"/>
      <c r="X15" s="175"/>
      <c r="AB15" s="82"/>
      <c r="AC15" s="65"/>
      <c r="AD15" s="67"/>
      <c r="AE15" s="2"/>
      <c r="AF15" s="8"/>
    </row>
    <row r="16" spans="1:32" s="6" customFormat="1" ht="15" customHeight="1">
      <c r="A16" s="3"/>
      <c r="B16" s="368">
        <v>4</v>
      </c>
      <c r="C16" s="188" t="s">
        <v>276</v>
      </c>
      <c r="D16" s="189" t="s">
        <v>6</v>
      </c>
      <c r="E16" s="282" t="s">
        <v>141</v>
      </c>
      <c r="F16" s="244" t="s">
        <v>17</v>
      </c>
      <c r="G16" s="191">
        <v>4</v>
      </c>
      <c r="I16" s="383"/>
      <c r="J16" s="214" t="s">
        <v>264</v>
      </c>
      <c r="K16" s="215">
        <v>4</v>
      </c>
      <c r="L16" s="283" t="s">
        <v>96</v>
      </c>
      <c r="M16" s="216" t="s">
        <v>17</v>
      </c>
      <c r="N16" s="217">
        <v>1</v>
      </c>
      <c r="O16" s="194"/>
      <c r="P16" s="194"/>
      <c r="Q16" s="196"/>
      <c r="R16" s="245"/>
      <c r="S16" s="219"/>
      <c r="T16" s="219"/>
      <c r="U16" s="246"/>
      <c r="V16" s="247"/>
      <c r="W16" s="240"/>
      <c r="X16" s="175"/>
      <c r="Y16" s="388" t="s">
        <v>3</v>
      </c>
      <c r="Z16" s="248" t="s">
        <v>277</v>
      </c>
      <c r="AA16" s="249">
        <v>1</v>
      </c>
      <c r="AB16" s="285" t="s">
        <v>86</v>
      </c>
      <c r="AC16" s="250" t="s">
        <v>178</v>
      </c>
      <c r="AD16" s="209">
        <v>2</v>
      </c>
      <c r="AE16" s="2"/>
      <c r="AF16" s="8"/>
    </row>
    <row r="17" spans="1:32" s="6" customFormat="1" ht="15" customHeight="1">
      <c r="A17" s="3"/>
      <c r="B17" s="369"/>
      <c r="C17" s="197" t="s">
        <v>277</v>
      </c>
      <c r="D17" s="198" t="s">
        <v>6</v>
      </c>
      <c r="E17" s="283" t="s">
        <v>96</v>
      </c>
      <c r="F17" s="251" t="s">
        <v>17</v>
      </c>
      <c r="G17" s="200">
        <v>1</v>
      </c>
      <c r="I17" s="384"/>
      <c r="J17" s="220" t="s">
        <v>266</v>
      </c>
      <c r="K17" s="221">
        <v>4</v>
      </c>
      <c r="L17" s="284" t="s">
        <v>125</v>
      </c>
      <c r="M17" s="222" t="s">
        <v>17</v>
      </c>
      <c r="N17" s="223">
        <v>4</v>
      </c>
      <c r="O17" s="194"/>
      <c r="P17" s="194"/>
      <c r="U17" s="65"/>
      <c r="V17" s="67"/>
      <c r="W17" s="13"/>
      <c r="X17" s="175"/>
      <c r="Y17" s="389"/>
      <c r="Z17" s="252" t="s">
        <v>278</v>
      </c>
      <c r="AA17" s="253">
        <v>1</v>
      </c>
      <c r="AB17" s="286" t="s">
        <v>96</v>
      </c>
      <c r="AC17" s="254" t="s">
        <v>17</v>
      </c>
      <c r="AD17" s="217">
        <v>4</v>
      </c>
      <c r="AE17" s="2"/>
      <c r="AF17" s="8"/>
    </row>
    <row r="18" spans="1:32" s="6" customFormat="1" ht="15" customHeight="1">
      <c r="A18" s="3"/>
      <c r="B18" s="369"/>
      <c r="C18" s="197" t="s">
        <v>279</v>
      </c>
      <c r="D18" s="198" t="s">
        <v>6</v>
      </c>
      <c r="E18" s="283" t="s">
        <v>163</v>
      </c>
      <c r="F18" s="251" t="s">
        <v>17</v>
      </c>
      <c r="G18" s="200">
        <v>3</v>
      </c>
      <c r="I18" s="225"/>
      <c r="J18" s="226"/>
      <c r="K18" s="227"/>
      <c r="L18" s="227"/>
      <c r="M18" s="228"/>
      <c r="N18" s="229"/>
      <c r="O18" s="194"/>
      <c r="P18" s="194"/>
      <c r="U18" s="65"/>
      <c r="V18" s="67"/>
      <c r="W18" s="13"/>
      <c r="X18" s="175"/>
      <c r="Y18" s="389"/>
      <c r="Z18" s="252" t="s">
        <v>278</v>
      </c>
      <c r="AA18" s="253">
        <v>2</v>
      </c>
      <c r="AB18" s="286" t="s">
        <v>91</v>
      </c>
      <c r="AC18" s="254" t="s">
        <v>17</v>
      </c>
      <c r="AD18" s="217">
        <v>3</v>
      </c>
      <c r="AE18" s="2"/>
      <c r="AF18" s="8"/>
    </row>
    <row r="19" spans="1:32" s="6" customFormat="1" ht="15" customHeight="1">
      <c r="A19" s="3"/>
      <c r="B19" s="370"/>
      <c r="C19" s="210" t="s">
        <v>280</v>
      </c>
      <c r="D19" s="211" t="s">
        <v>6</v>
      </c>
      <c r="E19" s="284" t="s">
        <v>125</v>
      </c>
      <c r="F19" s="255" t="s">
        <v>17</v>
      </c>
      <c r="G19" s="213">
        <v>2</v>
      </c>
      <c r="I19" s="230"/>
      <c r="J19" s="7"/>
      <c r="K19" s="7"/>
      <c r="L19" s="7"/>
      <c r="M19" s="66"/>
      <c r="N19" s="68"/>
      <c r="O19" s="194"/>
      <c r="P19" s="194"/>
      <c r="U19" s="65"/>
      <c r="V19" s="67"/>
      <c r="W19" s="13"/>
      <c r="X19" s="256"/>
      <c r="Y19" s="390"/>
      <c r="Z19" s="257" t="s">
        <v>277</v>
      </c>
      <c r="AA19" s="258">
        <v>2</v>
      </c>
      <c r="AB19" s="286" t="s">
        <v>36</v>
      </c>
      <c r="AC19" s="259" t="s">
        <v>17</v>
      </c>
      <c r="AD19" s="223">
        <v>1</v>
      </c>
      <c r="AE19" s="2"/>
      <c r="AF19" s="8"/>
    </row>
    <row r="20" spans="1:31" s="6" customFormat="1" ht="15" customHeight="1">
      <c r="A20" s="3"/>
      <c r="B20" s="368">
        <v>5</v>
      </c>
      <c r="C20" s="188" t="s">
        <v>281</v>
      </c>
      <c r="D20" s="189" t="s">
        <v>6</v>
      </c>
      <c r="E20" s="282" t="s">
        <v>137</v>
      </c>
      <c r="F20" s="190" t="s">
        <v>42</v>
      </c>
      <c r="G20" s="191">
        <v>4</v>
      </c>
      <c r="M20" s="65"/>
      <c r="N20" s="67"/>
      <c r="O20" s="194"/>
      <c r="P20" s="194"/>
      <c r="U20" s="65"/>
      <c r="V20" s="67"/>
      <c r="W20" s="13"/>
      <c r="X20" s="175"/>
      <c r="Y20" s="388" t="s">
        <v>4</v>
      </c>
      <c r="Z20" s="206" t="s">
        <v>266</v>
      </c>
      <c r="AA20" s="260">
        <v>1</v>
      </c>
      <c r="AB20" s="111" t="s">
        <v>27</v>
      </c>
      <c r="AC20" s="261" t="s">
        <v>17</v>
      </c>
      <c r="AD20" s="209">
        <v>3</v>
      </c>
      <c r="AE20" s="2"/>
    </row>
    <row r="21" spans="1:31" s="6" customFormat="1" ht="15" customHeight="1">
      <c r="A21" s="3"/>
      <c r="B21" s="369"/>
      <c r="C21" s="197" t="s">
        <v>278</v>
      </c>
      <c r="D21" s="198" t="s">
        <v>6</v>
      </c>
      <c r="E21" s="283" t="s">
        <v>297</v>
      </c>
      <c r="F21" s="251" t="s">
        <v>17</v>
      </c>
      <c r="G21" s="200">
        <v>1</v>
      </c>
      <c r="I21" s="201"/>
      <c r="J21" s="202"/>
      <c r="K21" s="203"/>
      <c r="L21" s="203"/>
      <c r="M21" s="204"/>
      <c r="N21" s="205"/>
      <c r="O21" s="194"/>
      <c r="P21" s="194"/>
      <c r="U21" s="65"/>
      <c r="V21" s="67"/>
      <c r="W21" s="13"/>
      <c r="X21" s="175"/>
      <c r="Y21" s="389"/>
      <c r="Z21" s="214" t="s">
        <v>264</v>
      </c>
      <c r="AA21" s="262">
        <v>1</v>
      </c>
      <c r="AB21" s="198" t="s">
        <v>16</v>
      </c>
      <c r="AC21" s="263" t="s">
        <v>17</v>
      </c>
      <c r="AD21" s="217">
        <v>1</v>
      </c>
      <c r="AE21" s="2"/>
    </row>
    <row r="22" spans="1:31" s="6" customFormat="1" ht="15" customHeight="1">
      <c r="A22" s="3"/>
      <c r="B22" s="369"/>
      <c r="C22" s="197" t="s">
        <v>282</v>
      </c>
      <c r="D22" s="198" t="s">
        <v>6</v>
      </c>
      <c r="E22" s="283" t="s">
        <v>112</v>
      </c>
      <c r="F22" s="251" t="s">
        <v>17</v>
      </c>
      <c r="G22" s="200">
        <v>2</v>
      </c>
      <c r="I22" s="377">
        <v>11</v>
      </c>
      <c r="J22" s="206" t="s">
        <v>266</v>
      </c>
      <c r="K22" s="207">
        <v>5</v>
      </c>
      <c r="L22" s="282" t="s">
        <v>36</v>
      </c>
      <c r="M22" s="208" t="s">
        <v>17</v>
      </c>
      <c r="N22" s="209">
        <v>4</v>
      </c>
      <c r="O22" s="194"/>
      <c r="P22" s="194"/>
      <c r="U22" s="65"/>
      <c r="V22" s="67"/>
      <c r="W22" s="13"/>
      <c r="X22" s="175"/>
      <c r="Y22" s="389"/>
      <c r="Z22" s="214" t="s">
        <v>264</v>
      </c>
      <c r="AA22" s="262">
        <v>2</v>
      </c>
      <c r="AB22" s="283" t="s">
        <v>33</v>
      </c>
      <c r="AC22" s="263" t="s">
        <v>17</v>
      </c>
      <c r="AD22" s="217">
        <v>4</v>
      </c>
      <c r="AE22" s="2"/>
    </row>
    <row r="23" spans="1:31" s="6" customFormat="1" ht="15" customHeight="1">
      <c r="A23" s="3"/>
      <c r="B23" s="370"/>
      <c r="C23" s="210" t="s">
        <v>283</v>
      </c>
      <c r="D23" s="211" t="s">
        <v>6</v>
      </c>
      <c r="E23" s="284" t="s">
        <v>140</v>
      </c>
      <c r="F23" s="212" t="s">
        <v>60</v>
      </c>
      <c r="G23" s="213">
        <v>3</v>
      </c>
      <c r="H23" s="14"/>
      <c r="I23" s="383"/>
      <c r="J23" s="214" t="s">
        <v>264</v>
      </c>
      <c r="K23" s="215">
        <v>5</v>
      </c>
      <c r="L23" s="283" t="s">
        <v>20</v>
      </c>
      <c r="M23" s="216" t="s">
        <v>17</v>
      </c>
      <c r="N23" s="217">
        <v>1</v>
      </c>
      <c r="O23" s="194"/>
      <c r="P23" s="194"/>
      <c r="U23" s="65"/>
      <c r="V23" s="67"/>
      <c r="W23" s="13"/>
      <c r="X23" s="175"/>
      <c r="Y23" s="390"/>
      <c r="Z23" s="220" t="s">
        <v>266</v>
      </c>
      <c r="AA23" s="264">
        <v>2</v>
      </c>
      <c r="AB23" s="284" t="s">
        <v>20</v>
      </c>
      <c r="AC23" s="265" t="s">
        <v>17</v>
      </c>
      <c r="AD23" s="223">
        <v>2</v>
      </c>
      <c r="AE23" s="2"/>
    </row>
    <row r="24" spans="1:31" s="6" customFormat="1" ht="15" customHeight="1">
      <c r="A24" s="3"/>
      <c r="B24" s="368">
        <v>6</v>
      </c>
      <c r="C24" s="188" t="s">
        <v>284</v>
      </c>
      <c r="D24" s="189" t="s">
        <v>6</v>
      </c>
      <c r="E24" s="282" t="s">
        <v>36</v>
      </c>
      <c r="F24" s="244" t="s">
        <v>17</v>
      </c>
      <c r="G24" s="191">
        <v>2</v>
      </c>
      <c r="I24" s="383"/>
      <c r="J24" s="214" t="s">
        <v>264</v>
      </c>
      <c r="K24" s="215">
        <v>6</v>
      </c>
      <c r="L24" s="283" t="s">
        <v>108</v>
      </c>
      <c r="M24" s="216" t="s">
        <v>17</v>
      </c>
      <c r="N24" s="217">
        <v>3</v>
      </c>
      <c r="O24" s="218"/>
      <c r="P24" s="194"/>
      <c r="U24" s="65"/>
      <c r="V24" s="67"/>
      <c r="W24" s="240"/>
      <c r="X24" s="175"/>
      <c r="AC24" s="65"/>
      <c r="AD24" s="67"/>
      <c r="AE24" s="2"/>
    </row>
    <row r="25" spans="1:31" s="6" customFormat="1" ht="15" customHeight="1">
      <c r="A25" s="3"/>
      <c r="B25" s="369"/>
      <c r="C25" s="197" t="s">
        <v>285</v>
      </c>
      <c r="D25" s="198" t="s">
        <v>6</v>
      </c>
      <c r="E25" s="283" t="s">
        <v>148</v>
      </c>
      <c r="F25" s="251" t="s">
        <v>17</v>
      </c>
      <c r="G25" s="200">
        <v>3</v>
      </c>
      <c r="I25" s="384"/>
      <c r="J25" s="220" t="s">
        <v>266</v>
      </c>
      <c r="K25" s="221">
        <v>6</v>
      </c>
      <c r="L25" s="284" t="s">
        <v>36</v>
      </c>
      <c r="M25" s="222" t="s">
        <v>17</v>
      </c>
      <c r="N25" s="223">
        <v>2</v>
      </c>
      <c r="O25" s="224"/>
      <c r="P25" s="194"/>
      <c r="T25" s="82"/>
      <c r="U25" s="65"/>
      <c r="V25" s="67"/>
      <c r="W25" s="240"/>
      <c r="X25" s="175"/>
      <c r="AC25" s="65"/>
      <c r="AD25" s="67"/>
      <c r="AE25" s="2"/>
    </row>
    <row r="26" spans="1:31" s="6" customFormat="1" ht="15" customHeight="1">
      <c r="A26" s="3"/>
      <c r="B26" s="369"/>
      <c r="C26" s="197" t="s">
        <v>286</v>
      </c>
      <c r="D26" s="198" t="s">
        <v>6</v>
      </c>
      <c r="E26" s="283" t="s">
        <v>108</v>
      </c>
      <c r="F26" s="251" t="s">
        <v>17</v>
      </c>
      <c r="G26" s="200">
        <v>1</v>
      </c>
      <c r="I26" s="225"/>
      <c r="J26" s="226"/>
      <c r="K26" s="227"/>
      <c r="L26" s="227"/>
      <c r="M26" s="228"/>
      <c r="N26" s="229"/>
      <c r="O26" s="224"/>
      <c r="P26" s="194"/>
      <c r="Q26" s="371" t="s">
        <v>1</v>
      </c>
      <c r="R26" s="206" t="s">
        <v>266</v>
      </c>
      <c r="S26" s="207">
        <v>11</v>
      </c>
      <c r="T26" s="282" t="s">
        <v>36</v>
      </c>
      <c r="U26" s="208" t="s">
        <v>17</v>
      </c>
      <c r="V26" s="209">
        <v>4</v>
      </c>
      <c r="W26" s="240"/>
      <c r="X26" s="175"/>
      <c r="AC26" s="65"/>
      <c r="AD26" s="67"/>
      <c r="AE26" s="2"/>
    </row>
    <row r="27" spans="1:31" s="6" customFormat="1" ht="15" customHeight="1">
      <c r="A27" s="3"/>
      <c r="B27" s="370"/>
      <c r="C27" s="210" t="s">
        <v>287</v>
      </c>
      <c r="D27" s="211" t="s">
        <v>6</v>
      </c>
      <c r="E27" s="284" t="s">
        <v>145</v>
      </c>
      <c r="F27" s="255" t="s">
        <v>17</v>
      </c>
      <c r="G27" s="213">
        <v>4</v>
      </c>
      <c r="I27" s="230"/>
      <c r="J27" s="7"/>
      <c r="K27" s="7"/>
      <c r="L27" s="7"/>
      <c r="M27" s="66"/>
      <c r="N27" s="68"/>
      <c r="O27" s="224"/>
      <c r="P27" s="194"/>
      <c r="Q27" s="372"/>
      <c r="R27" s="214" t="s">
        <v>264</v>
      </c>
      <c r="S27" s="215">
        <v>11</v>
      </c>
      <c r="T27" s="283" t="s">
        <v>20</v>
      </c>
      <c r="U27" s="216" t="s">
        <v>17</v>
      </c>
      <c r="V27" s="217">
        <v>2</v>
      </c>
      <c r="W27" s="266"/>
      <c r="X27" s="175"/>
      <c r="AC27" s="65"/>
      <c r="AD27" s="67"/>
      <c r="AE27" s="2"/>
    </row>
    <row r="28" spans="1:35" s="6" customFormat="1" ht="15" customHeight="1">
      <c r="A28" s="3"/>
      <c r="B28" s="368">
        <v>7</v>
      </c>
      <c r="C28" s="188" t="s">
        <v>288</v>
      </c>
      <c r="D28" s="189" t="s">
        <v>6</v>
      </c>
      <c r="E28" s="282" t="s">
        <v>170</v>
      </c>
      <c r="F28" s="190" t="s">
        <v>171</v>
      </c>
      <c r="G28" s="191">
        <v>3</v>
      </c>
      <c r="M28" s="65"/>
      <c r="N28" s="67"/>
      <c r="O28" s="224"/>
      <c r="P28" s="235"/>
      <c r="Q28" s="372"/>
      <c r="R28" s="214" t="s">
        <v>264</v>
      </c>
      <c r="S28" s="215">
        <v>12</v>
      </c>
      <c r="T28" s="283" t="s">
        <v>33</v>
      </c>
      <c r="U28" s="216" t="s">
        <v>17</v>
      </c>
      <c r="V28" s="217">
        <v>1</v>
      </c>
      <c r="W28" s="219"/>
      <c r="X28" s="175"/>
      <c r="AC28" s="65"/>
      <c r="AD28" s="67"/>
      <c r="AI28" s="2"/>
    </row>
    <row r="29" spans="1:35" s="6" customFormat="1" ht="15" customHeight="1">
      <c r="A29" s="3"/>
      <c r="B29" s="369"/>
      <c r="C29" s="197" t="s">
        <v>289</v>
      </c>
      <c r="D29" s="198" t="s">
        <v>6</v>
      </c>
      <c r="E29" s="283" t="s">
        <v>91</v>
      </c>
      <c r="F29" s="251" t="s">
        <v>17</v>
      </c>
      <c r="G29" s="200">
        <v>1</v>
      </c>
      <c r="I29" s="201"/>
      <c r="J29" s="202"/>
      <c r="K29" s="203"/>
      <c r="L29" s="203"/>
      <c r="M29" s="204"/>
      <c r="N29" s="205"/>
      <c r="O29" s="224"/>
      <c r="P29" s="239"/>
      <c r="Q29" s="373"/>
      <c r="R29" s="220" t="s">
        <v>266</v>
      </c>
      <c r="S29" s="221">
        <v>12</v>
      </c>
      <c r="T29" s="284" t="s">
        <v>91</v>
      </c>
      <c r="U29" s="222" t="s">
        <v>17</v>
      </c>
      <c r="V29" s="223">
        <v>3</v>
      </c>
      <c r="W29" s="219"/>
      <c r="X29" s="175"/>
      <c r="Y29" s="267"/>
      <c r="Z29" s="287"/>
      <c r="AA29" s="287"/>
      <c r="AB29" s="287"/>
      <c r="AC29" s="288"/>
      <c r="AD29" s="289"/>
      <c r="AI29" s="2"/>
    </row>
    <row r="30" spans="1:35" s="6" customFormat="1" ht="15" customHeight="1">
      <c r="A30" s="3"/>
      <c r="B30" s="369"/>
      <c r="C30" s="197" t="s">
        <v>290</v>
      </c>
      <c r="D30" s="198" t="s">
        <v>6</v>
      </c>
      <c r="E30" s="283" t="s">
        <v>104</v>
      </c>
      <c r="F30" s="251" t="s">
        <v>17</v>
      </c>
      <c r="G30" s="200">
        <v>2</v>
      </c>
      <c r="I30" s="377">
        <v>12</v>
      </c>
      <c r="J30" s="206" t="s">
        <v>266</v>
      </c>
      <c r="K30" s="207">
        <v>7</v>
      </c>
      <c r="L30" s="282" t="s">
        <v>104</v>
      </c>
      <c r="M30" s="208" t="s">
        <v>17</v>
      </c>
      <c r="N30" s="209">
        <v>4</v>
      </c>
      <c r="O30" s="224"/>
      <c r="P30" s="239"/>
      <c r="U30" s="65"/>
      <c r="V30" s="67"/>
      <c r="W30" s="219"/>
      <c r="X30" s="175"/>
      <c r="Y30" s="268"/>
      <c r="Z30" s="181"/>
      <c r="AA30" s="182"/>
      <c r="AB30" s="182"/>
      <c r="AC30" s="183"/>
      <c r="AD30" s="184"/>
      <c r="AI30" s="2"/>
    </row>
    <row r="31" spans="1:30" s="6" customFormat="1" ht="15" customHeight="1">
      <c r="A31" s="3"/>
      <c r="B31" s="370"/>
      <c r="C31" s="210" t="s">
        <v>291</v>
      </c>
      <c r="D31" s="211" t="s">
        <v>6</v>
      </c>
      <c r="E31" s="284" t="s">
        <v>174</v>
      </c>
      <c r="F31" s="255" t="s">
        <v>17</v>
      </c>
      <c r="G31" s="213">
        <v>4</v>
      </c>
      <c r="H31" s="14"/>
      <c r="I31" s="383"/>
      <c r="J31" s="214" t="s">
        <v>264</v>
      </c>
      <c r="K31" s="215">
        <v>7</v>
      </c>
      <c r="L31" s="283" t="s">
        <v>91</v>
      </c>
      <c r="M31" s="216" t="s">
        <v>17</v>
      </c>
      <c r="N31" s="217">
        <v>2</v>
      </c>
      <c r="O31" s="243"/>
      <c r="P31" s="239"/>
      <c r="U31" s="65"/>
      <c r="V31" s="67"/>
      <c r="W31" s="219"/>
      <c r="Y31" s="268"/>
      <c r="Z31" s="181"/>
      <c r="AA31" s="182"/>
      <c r="AB31" s="182"/>
      <c r="AC31" s="183"/>
      <c r="AD31" s="184"/>
    </row>
    <row r="32" spans="1:30" s="6" customFormat="1" ht="15" customHeight="1">
      <c r="A32" s="3"/>
      <c r="B32" s="368">
        <v>8</v>
      </c>
      <c r="C32" s="188" t="s">
        <v>292</v>
      </c>
      <c r="D32" s="189" t="s">
        <v>6</v>
      </c>
      <c r="E32" s="282" t="s">
        <v>140</v>
      </c>
      <c r="F32" s="190" t="s">
        <v>60</v>
      </c>
      <c r="G32" s="191">
        <v>4</v>
      </c>
      <c r="I32" s="383"/>
      <c r="J32" s="214" t="s">
        <v>264</v>
      </c>
      <c r="K32" s="215">
        <v>8</v>
      </c>
      <c r="L32" s="283" t="s">
        <v>33</v>
      </c>
      <c r="M32" s="216" t="s">
        <v>17</v>
      </c>
      <c r="N32" s="217">
        <v>1</v>
      </c>
      <c r="O32" s="194"/>
      <c r="P32" s="194"/>
      <c r="Q32" s="175"/>
      <c r="U32" s="65"/>
      <c r="V32" s="67"/>
      <c r="Y32" s="7"/>
      <c r="Z32" s="7"/>
      <c r="AA32" s="7"/>
      <c r="AB32" s="7"/>
      <c r="AC32" s="66"/>
      <c r="AD32" s="68"/>
    </row>
    <row r="33" spans="1:30" s="6" customFormat="1" ht="15" customHeight="1">
      <c r="A33" s="3"/>
      <c r="B33" s="369"/>
      <c r="C33" s="197" t="s">
        <v>266</v>
      </c>
      <c r="D33" s="198" t="s">
        <v>6</v>
      </c>
      <c r="E33" s="283" t="s">
        <v>33</v>
      </c>
      <c r="F33" s="251" t="s">
        <v>17</v>
      </c>
      <c r="G33" s="200">
        <v>1</v>
      </c>
      <c r="I33" s="384"/>
      <c r="J33" s="220" t="s">
        <v>266</v>
      </c>
      <c r="K33" s="221">
        <v>8</v>
      </c>
      <c r="L33" s="284" t="s">
        <v>116</v>
      </c>
      <c r="M33" s="222" t="s">
        <v>17</v>
      </c>
      <c r="N33" s="223">
        <v>3</v>
      </c>
      <c r="O33" s="239"/>
      <c r="P33" s="194"/>
      <c r="Q33" s="175"/>
      <c r="U33" s="65"/>
      <c r="V33" s="67"/>
      <c r="Y33" s="7"/>
      <c r="Z33" s="7"/>
      <c r="AA33" s="7"/>
      <c r="AB33" s="7"/>
      <c r="AC33" s="66"/>
      <c r="AD33" s="68"/>
    </row>
    <row r="34" spans="1:30" s="6" customFormat="1" ht="15" customHeight="1">
      <c r="A34" s="3"/>
      <c r="B34" s="369"/>
      <c r="C34" s="197" t="s">
        <v>293</v>
      </c>
      <c r="D34" s="198" t="s">
        <v>6</v>
      </c>
      <c r="E34" s="283" t="s">
        <v>116</v>
      </c>
      <c r="F34" s="251" t="s">
        <v>17</v>
      </c>
      <c r="G34" s="200">
        <v>2</v>
      </c>
      <c r="I34" s="225"/>
      <c r="J34" s="226"/>
      <c r="K34" s="227"/>
      <c r="L34" s="227"/>
      <c r="M34" s="228"/>
      <c r="N34" s="229"/>
      <c r="O34" s="194"/>
      <c r="P34" s="194"/>
      <c r="Q34" s="175"/>
      <c r="U34" s="65"/>
      <c r="V34" s="67"/>
      <c r="Y34" s="7"/>
      <c r="Z34" s="7"/>
      <c r="AA34" s="7"/>
      <c r="AB34" s="7"/>
      <c r="AC34" s="66"/>
      <c r="AD34" s="68"/>
    </row>
    <row r="35" spans="2:32" s="290" customFormat="1" ht="15" customHeight="1">
      <c r="B35" s="370"/>
      <c r="C35" s="210" t="s">
        <v>294</v>
      </c>
      <c r="D35" s="211" t="s">
        <v>6</v>
      </c>
      <c r="E35" s="284" t="s">
        <v>135</v>
      </c>
      <c r="F35" s="255" t="s">
        <v>17</v>
      </c>
      <c r="G35" s="213">
        <v>3</v>
      </c>
      <c r="H35" s="6"/>
      <c r="I35" s="230"/>
      <c r="J35" s="7"/>
      <c r="K35" s="7"/>
      <c r="L35" s="7"/>
      <c r="M35" s="66"/>
      <c r="N35" s="68"/>
      <c r="O35" s="194"/>
      <c r="P35" s="194"/>
      <c r="Q35" s="268"/>
      <c r="R35" s="287"/>
      <c r="S35" s="287"/>
      <c r="T35" s="287"/>
      <c r="U35" s="288"/>
      <c r="V35" s="289"/>
      <c r="W35" s="287"/>
      <c r="X35" s="287"/>
      <c r="Y35" s="7"/>
      <c r="Z35" s="7"/>
      <c r="AA35" s="7"/>
      <c r="AB35" s="7"/>
      <c r="AC35" s="66"/>
      <c r="AD35" s="68"/>
      <c r="AF35" s="12"/>
    </row>
    <row r="36" spans="1:34" s="7" customFormat="1" ht="4.5" customHeight="1">
      <c r="A36" s="11"/>
      <c r="B36" s="269"/>
      <c r="C36" s="270"/>
      <c r="D36" s="270"/>
      <c r="E36" s="270"/>
      <c r="F36" s="271"/>
      <c r="G36" s="272"/>
      <c r="H36" s="182"/>
      <c r="I36" s="268"/>
      <c r="J36" s="181"/>
      <c r="K36" s="182"/>
      <c r="L36" s="182"/>
      <c r="M36" s="183"/>
      <c r="N36" s="184"/>
      <c r="O36" s="182"/>
      <c r="P36" s="182"/>
      <c r="Q36" s="267"/>
      <c r="R36" s="181"/>
      <c r="S36" s="182"/>
      <c r="T36" s="182"/>
      <c r="U36" s="183"/>
      <c r="V36" s="184"/>
      <c r="W36" s="182"/>
      <c r="X36" s="182"/>
      <c r="AC36" s="66"/>
      <c r="AD36" s="68"/>
      <c r="AE36" s="9"/>
      <c r="AF36" s="12"/>
      <c r="AG36" s="4"/>
      <c r="AH36" s="9"/>
    </row>
    <row r="37" spans="1:34" s="7" customFormat="1" ht="15" customHeight="1">
      <c r="A37" s="11"/>
      <c r="B37" s="269"/>
      <c r="C37" s="270"/>
      <c r="D37" s="270"/>
      <c r="E37" s="270"/>
      <c r="F37" s="271"/>
      <c r="G37" s="272"/>
      <c r="H37" s="182"/>
      <c r="I37" s="268"/>
      <c r="J37" s="181"/>
      <c r="K37" s="182"/>
      <c r="L37" s="182"/>
      <c r="M37" s="183"/>
      <c r="N37" s="184"/>
      <c r="O37" s="182"/>
      <c r="P37" s="182"/>
      <c r="Q37" s="268"/>
      <c r="R37" s="181"/>
      <c r="S37" s="182"/>
      <c r="T37" s="182"/>
      <c r="U37" s="183"/>
      <c r="V37" s="184"/>
      <c r="W37" s="182"/>
      <c r="X37" s="182"/>
      <c r="AC37" s="66"/>
      <c r="AD37" s="68"/>
      <c r="AE37" s="9"/>
      <c r="AF37" s="290"/>
      <c r="AG37" s="290"/>
      <c r="AH37" s="290"/>
    </row>
    <row r="38" spans="1:34" s="7" customFormat="1" ht="15" customHeight="1">
      <c r="A38" s="11"/>
      <c r="B38" s="269"/>
      <c r="C38" s="270"/>
      <c r="D38" s="270"/>
      <c r="E38" s="270"/>
      <c r="F38" s="271"/>
      <c r="G38" s="272"/>
      <c r="H38" s="182"/>
      <c r="I38" s="268"/>
      <c r="J38" s="270"/>
      <c r="K38" s="273"/>
      <c r="L38" s="273"/>
      <c r="M38" s="272"/>
      <c r="N38" s="272"/>
      <c r="O38" s="182"/>
      <c r="P38" s="182"/>
      <c r="Q38" s="268"/>
      <c r="R38" s="181"/>
      <c r="S38" s="182"/>
      <c r="T38" s="182"/>
      <c r="U38" s="183"/>
      <c r="V38" s="184"/>
      <c r="W38" s="182"/>
      <c r="X38" s="182"/>
      <c r="AC38" s="66"/>
      <c r="AD38" s="68"/>
      <c r="AE38" s="9"/>
      <c r="AF38" s="290"/>
      <c r="AG38" s="290"/>
      <c r="AH38" s="290"/>
    </row>
  </sheetData>
  <sheetProtection/>
  <mergeCells count="21">
    <mergeCell ref="I30:I33"/>
    <mergeCell ref="B2:G2"/>
    <mergeCell ref="B28:B31"/>
    <mergeCell ref="B16:B19"/>
    <mergeCell ref="Y16:Y19"/>
    <mergeCell ref="Q2:V2"/>
    <mergeCell ref="B32:B35"/>
    <mergeCell ref="Q10:Q13"/>
    <mergeCell ref="B1:AD1"/>
    <mergeCell ref="B20:B23"/>
    <mergeCell ref="I6:I9"/>
    <mergeCell ref="I14:I17"/>
    <mergeCell ref="I22:I25"/>
    <mergeCell ref="B4:B7"/>
    <mergeCell ref="Y20:Y23"/>
    <mergeCell ref="B12:B15"/>
    <mergeCell ref="Q26:Q29"/>
    <mergeCell ref="Y2:AD2"/>
    <mergeCell ref="B8:B11"/>
    <mergeCell ref="I2:N2"/>
    <mergeCell ref="B24:B27"/>
  </mergeCells>
  <printOptions/>
  <pageMargins left="0.1968503937007874" right="0.1968503937007874" top="0.35433070866141736" bottom="0.15748031496062992" header="0.11811023622047245" footer="0.11811023622047245"/>
  <pageSetup fitToHeight="1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FFAM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Delor</dc:creator>
  <cp:keywords/>
  <dc:description/>
  <cp:lastModifiedBy>Delor</cp:lastModifiedBy>
  <cp:lastPrinted>2022-07-20T17:27:26Z</cp:lastPrinted>
  <dcterms:created xsi:type="dcterms:W3CDTF">2015-11-13T20:32:30Z</dcterms:created>
  <dcterms:modified xsi:type="dcterms:W3CDTF">2022-07-20T20:57:06Z</dcterms:modified>
  <cp:category/>
  <cp:version/>
  <cp:contentType/>
  <cp:contentStatus/>
</cp:coreProperties>
</file>