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date1904="1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sanne/Downloads/"/>
    </mc:Choice>
  </mc:AlternateContent>
  <xr:revisionPtr revIDLastSave="0" documentId="8_{E6203707-CBD7-CA48-9C73-0763747C8575}" xr6:coauthVersionLast="47" xr6:coauthVersionMax="47" xr10:uidLastSave="{00000000-0000-0000-0000-000000000000}"/>
  <bookViews>
    <workbookView xWindow="4180" yWindow="2180" windowWidth="23240" windowHeight="17460" xr2:uid="{00000000-000D-0000-FFFF-FFFF00000000}"/>
  </bookViews>
  <sheets>
    <sheet name="TDS" sheetId="1" r:id="rId1"/>
    <sheet name="DE" sheetId="6" r:id="rId2"/>
    <sheet name="EN" sheetId="8" r:id="rId3"/>
    <sheet name="FR" sheetId="10" r:id="rId4"/>
    <sheet name="HU" sheetId="9" r:id="rId5"/>
    <sheet name="examples" sheetId="11" r:id="rId6"/>
  </sheets>
  <externalReferences>
    <externalReference r:id="rId7"/>
  </externalReferences>
  <definedNames>
    <definedName name="_xlnm._FilterDatabase" localSheetId="5" hidden="1">examples!#REF!</definedName>
    <definedName name="_xlnm._FilterDatabase" localSheetId="0" hidden="1">TDS!#REF!</definedName>
    <definedName name="DE_MarkerOrder" localSheetId="2">EN!$D$28:$D$37</definedName>
    <definedName name="DE_MarkerOrder" localSheetId="3">FR!$D$28:$D$37</definedName>
    <definedName name="DE_MarkerOrder" localSheetId="4">HU!$D$28:$D$37</definedName>
    <definedName name="DE_SearchPeriod" localSheetId="2">EN!$C$4:$C$25</definedName>
    <definedName name="DE_SearchPeriod" localSheetId="3">FR!$C$4:$C$25</definedName>
    <definedName name="DE_SearchPeriod" localSheetId="4">HU!$C$4:$C$25</definedName>
    <definedName name="EN" localSheetId="4">[1]TDS!$I$1</definedName>
    <definedName name="HU" localSheetId="4">[1]TDS!$I$1</definedName>
    <definedName name="OLE_LINK64" localSheetId="4">HU!$K$17</definedName>
    <definedName name="_xlnm.Print_Area" localSheetId="5">examples!$B$3:$I$42</definedName>
    <definedName name="_xlnm.Print_Area" localSheetId="0">TDS!$B$2:$I$53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3" i="1" l="1"/>
  <c r="B53" i="1"/>
  <c r="H52" i="1"/>
  <c r="B52" i="1"/>
  <c r="H51" i="1"/>
  <c r="H50" i="1"/>
  <c r="D49" i="1"/>
  <c r="C49" i="1" s="1"/>
  <c r="D48" i="1"/>
  <c r="C48" i="1" s="1"/>
  <c r="D47" i="1"/>
  <c r="C47" i="1" s="1"/>
  <c r="D46" i="1"/>
  <c r="C46" i="1" s="1"/>
  <c r="H44" i="1"/>
  <c r="E44" i="1"/>
  <c r="B44" i="1"/>
  <c r="H42" i="1"/>
  <c r="B42" i="1"/>
  <c r="H41" i="1"/>
  <c r="B41" i="1"/>
  <c r="H40" i="1"/>
  <c r="H39" i="1"/>
  <c r="D38" i="1"/>
  <c r="C38" i="1" s="1"/>
  <c r="D37" i="1"/>
  <c r="C37" i="1" s="1"/>
  <c r="D36" i="1"/>
  <c r="C36" i="1" s="1"/>
  <c r="D35" i="1"/>
  <c r="C35" i="1" s="1"/>
  <c r="H33" i="1"/>
  <c r="E33" i="1"/>
  <c r="B33" i="1"/>
  <c r="H31" i="1"/>
  <c r="B31" i="1"/>
  <c r="H30" i="1"/>
  <c r="B30" i="1"/>
  <c r="H29" i="1"/>
  <c r="H28" i="1"/>
  <c r="D27" i="1"/>
  <c r="C27" i="1" s="1"/>
  <c r="D26" i="1"/>
  <c r="C26" i="1" s="1"/>
  <c r="D25" i="1"/>
  <c r="C25" i="1" s="1"/>
  <c r="D24" i="1"/>
  <c r="C24" i="1" s="1"/>
  <c r="H22" i="1"/>
  <c r="E22" i="1"/>
  <c r="B22" i="1"/>
  <c r="H20" i="1"/>
  <c r="B20" i="1"/>
  <c r="H19" i="1"/>
  <c r="B19" i="1"/>
  <c r="H18" i="1"/>
  <c r="H17" i="1"/>
  <c r="D16" i="1"/>
  <c r="C16" i="1" s="1"/>
  <c r="D15" i="1"/>
  <c r="C15" i="1" s="1"/>
  <c r="D14" i="1"/>
  <c r="C14" i="1" s="1"/>
  <c r="D13" i="1"/>
  <c r="C13" i="1" s="1"/>
  <c r="H11" i="1"/>
  <c r="E11" i="1"/>
  <c r="B11" i="1"/>
  <c r="H5" i="1"/>
  <c r="I5" i="1" l="1"/>
  <c r="H4" i="1"/>
  <c r="H64" i="1" l="1"/>
  <c r="B64" i="1"/>
  <c r="H63" i="1"/>
  <c r="B63" i="1"/>
  <c r="H62" i="1"/>
  <c r="H61" i="1"/>
  <c r="D60" i="1"/>
  <c r="C60" i="1" s="1"/>
  <c r="D59" i="1"/>
  <c r="C59" i="1" s="1"/>
  <c r="D58" i="1"/>
  <c r="C58" i="1" s="1"/>
  <c r="D57" i="1"/>
  <c r="C57" i="1" s="1"/>
  <c r="H55" i="1"/>
  <c r="E55" i="1"/>
  <c r="B55" i="1"/>
  <c r="H75" i="1" l="1"/>
  <c r="B75" i="1"/>
  <c r="H74" i="1"/>
  <c r="B74" i="1"/>
  <c r="H73" i="1"/>
  <c r="H72" i="1"/>
  <c r="D71" i="1"/>
  <c r="C71" i="1" s="1"/>
  <c r="D70" i="1"/>
  <c r="C70" i="1" s="1"/>
  <c r="D69" i="1"/>
  <c r="C69" i="1" s="1"/>
  <c r="D68" i="1"/>
  <c r="C68" i="1" s="1"/>
  <c r="H66" i="1"/>
  <c r="E66" i="1"/>
  <c r="B66" i="1"/>
  <c r="H3" i="1"/>
  <c r="I5" i="11" l="1"/>
  <c r="H3" i="11"/>
  <c r="H97" i="1"/>
  <c r="B97" i="1"/>
  <c r="H96" i="1"/>
  <c r="B96" i="1"/>
  <c r="H95" i="1"/>
  <c r="H94" i="1"/>
  <c r="D93" i="1"/>
  <c r="C93" i="1" s="1"/>
  <c r="D92" i="1"/>
  <c r="C92" i="1" s="1"/>
  <c r="D91" i="1"/>
  <c r="C91" i="1" s="1"/>
  <c r="D90" i="1"/>
  <c r="C90" i="1" s="1"/>
  <c r="H88" i="1"/>
  <c r="E88" i="1"/>
  <c r="B88" i="1"/>
  <c r="H86" i="1"/>
  <c r="B86" i="1"/>
  <c r="H85" i="1"/>
  <c r="B85" i="1"/>
  <c r="H84" i="1"/>
  <c r="H83" i="1"/>
  <c r="D82" i="1"/>
  <c r="C82" i="1" s="1"/>
  <c r="D81" i="1"/>
  <c r="C81" i="1" s="1"/>
  <c r="D80" i="1"/>
  <c r="C80" i="1" s="1"/>
  <c r="D79" i="1"/>
  <c r="C79" i="1" s="1"/>
  <c r="H77" i="1"/>
  <c r="E77" i="1"/>
  <c r="B77" i="1"/>
  <c r="F6" i="11"/>
  <c r="H5" i="11"/>
  <c r="B9" i="1"/>
  <c r="F8" i="11"/>
  <c r="G6" i="1"/>
  <c r="G7" i="1"/>
  <c r="H6" i="11"/>
  <c r="B6" i="1"/>
  <c r="H8" i="11"/>
  <c r="F5" i="11"/>
  <c r="B7" i="1"/>
  <c r="G8" i="1"/>
  <c r="B8" i="1"/>
  <c r="F3" i="11"/>
  <c r="H7" i="11"/>
  <c r="F7" i="11"/>
</calcChain>
</file>

<file path=xl/sharedStrings.xml><?xml version="1.0" encoding="utf-8"?>
<sst xmlns="http://schemas.openxmlformats.org/spreadsheetml/2006/main" count="1536" uniqueCount="585">
  <si>
    <t>Regel 15.2</t>
  </si>
  <si>
    <t>Beschreibung des Luftraums</t>
    <phoneticPr fontId="2" type="noConversion"/>
  </si>
  <si>
    <t>Beschreibung der Punkte A und B</t>
    <phoneticPr fontId="2" type="noConversion"/>
  </si>
  <si>
    <t>vorgegebene Richtung</t>
    <phoneticPr fontId="2" type="noConversion"/>
  </si>
  <si>
    <t>Minimale und maximale Distanz von A zu B</t>
    <phoneticPr fontId="2" type="noConversion"/>
  </si>
  <si>
    <t>Position of set goal/target</t>
  </si>
  <si>
    <t>Description of hare balloon</t>
  </si>
  <si>
    <t>Intended flight duration of the hare balloon</t>
  </si>
  <si>
    <t>Set take-off time of the hare balloon</t>
  </si>
  <si>
    <t>Position of goal/target</t>
  </si>
  <si>
    <t>Description of scoring area(s)</t>
  </si>
  <si>
    <t>Arrangements of timing</t>
  </si>
  <si>
    <t>Description of track point "B"</t>
  </si>
  <si>
    <t>Description of track point "C"</t>
  </si>
  <si>
    <t>Maximum Distance Zwei Marker</t>
    <phoneticPr fontId="2" type="noConversion"/>
  </si>
  <si>
    <t>FON</t>
    <phoneticPr fontId="1"/>
  </si>
  <si>
    <t>Minimum set time or distance</t>
  </si>
  <si>
    <t>Maximum set time</t>
  </si>
  <si>
    <t>Description of point "A" and "B"</t>
  </si>
  <si>
    <t>Set direction</t>
  </si>
  <si>
    <t>Minimum and maximum distances from "A" to "B"</t>
  </si>
  <si>
    <t>Description of set airspaces</t>
  </si>
  <si>
    <t>Beschreibung des (der) Wertungsgebiete</t>
    <phoneticPr fontId="2" type="noConversion"/>
  </si>
  <si>
    <t>Vorgegebene Zeitspanne</t>
    <phoneticPr fontId="2" type="noConversion"/>
  </si>
  <si>
    <t>Rule 15.7</t>
    <phoneticPr fontId="1"/>
  </si>
  <si>
    <t>Beschreibung des (der) Wertungsgebiete und ihre Gültigkeitsperioden</t>
    <phoneticPr fontId="2" type="noConversion"/>
  </si>
  <si>
    <t>Briefing Times</t>
    <phoneticPr fontId="1"/>
  </si>
  <si>
    <t>Marker order</t>
    <phoneticPr fontId="1"/>
  </si>
  <si>
    <t>Solo</t>
    <phoneticPr fontId="1"/>
  </si>
  <si>
    <t>150m</t>
    <phoneticPr fontId="1"/>
  </si>
  <si>
    <t>200m</t>
    <phoneticPr fontId="1"/>
  </si>
  <si>
    <t>Observer</t>
    <phoneticPr fontId="1"/>
  </si>
  <si>
    <t>fly on invitation</t>
    <phoneticPr fontId="1"/>
  </si>
  <si>
    <t>Launch Area</t>
    <phoneticPr fontId="1"/>
  </si>
  <si>
    <t>Anzahl der erlaubten Ziele</t>
    <phoneticPr fontId="2" type="noConversion"/>
  </si>
  <si>
    <t>Position des vorgegebenen Ziels/Zielkreuzes</t>
    <phoneticPr fontId="2" type="noConversion"/>
  </si>
  <si>
    <t>Rule 15.1</t>
    <phoneticPr fontId="1"/>
  </si>
  <si>
    <t>Minimum Distance Zwei Marker</t>
    <phoneticPr fontId="2" type="noConversion"/>
  </si>
  <si>
    <t>Winkel</t>
    <phoneticPr fontId="2" type="noConversion"/>
  </si>
  <si>
    <t>3D-Aufgabe</t>
    <phoneticPr fontId="2" type="noConversion"/>
  </si>
  <si>
    <t>Regel 15.20</t>
    <phoneticPr fontId="2" type="noConversion"/>
  </si>
  <si>
    <t>Regel 15.3</t>
  </si>
  <si>
    <t>Regel 15.4</t>
  </si>
  <si>
    <t>Regel 15.5</t>
  </si>
  <si>
    <t>Regel 15.6</t>
  </si>
  <si>
    <t>Regel 15.7</t>
  </si>
  <si>
    <t>Regel 15.8</t>
  </si>
  <si>
    <t>Regel 15.9</t>
  </si>
  <si>
    <t>Elbow</t>
    <phoneticPr fontId="1"/>
  </si>
  <si>
    <t>Fly On</t>
    <phoneticPr fontId="1"/>
  </si>
  <si>
    <t>Fly In</t>
    <phoneticPr fontId="1"/>
  </si>
  <si>
    <t>Maximum Distance Time</t>
    <phoneticPr fontId="1"/>
  </si>
  <si>
    <t>Maximum Distance Double Drop</t>
    <phoneticPr fontId="1"/>
  </si>
  <si>
    <t>Position der vorgegebenen Ziele/Zielkreuze</t>
    <phoneticPr fontId="2" type="noConversion"/>
  </si>
  <si>
    <t>Regel 15.10</t>
  </si>
  <si>
    <t>Pilot Declared Goal</t>
    <phoneticPr fontId="1"/>
  </si>
  <si>
    <t>Judge Declared Goal</t>
    <phoneticPr fontId="1"/>
  </si>
  <si>
    <t>Rule 15.2</t>
    <phoneticPr fontId="1"/>
  </si>
  <si>
    <t>Hesitation waltz</t>
    <phoneticPr fontId="1"/>
  </si>
  <si>
    <t>Scoring period</t>
    <phoneticPr fontId="1"/>
  </si>
  <si>
    <t>Next Briefing</t>
    <phoneticPr fontId="1"/>
  </si>
  <si>
    <t>Festlegung von Punkt C</t>
    <phoneticPr fontId="2" type="noConversion"/>
  </si>
  <si>
    <t>Beschreibung des (der) Wertungsgebietes</t>
    <phoneticPr fontId="2" type="noConversion"/>
  </si>
  <si>
    <t>Minimum Distance Double Drop</t>
    <phoneticPr fontId="1"/>
  </si>
  <si>
    <t>Number of goals permitted</t>
    <phoneticPr fontId="2" type="noConversion"/>
  </si>
  <si>
    <t>Festlegung von Punkt B</t>
    <phoneticPr fontId="2" type="noConversion"/>
  </si>
  <si>
    <t>Ellenbogen</t>
    <phoneticPr fontId="2" type="noConversion"/>
  </si>
  <si>
    <t>Fuchsjagd mit Anlauf</t>
    <phoneticPr fontId="1"/>
  </si>
  <si>
    <t>Rennen zum Wertungsgebiet</t>
    <phoneticPr fontId="2" type="noConversion"/>
  </si>
  <si>
    <t>Regel 15.11</t>
  </si>
  <si>
    <t>Regel 15.12</t>
  </si>
  <si>
    <t>Regel 15.13</t>
  </si>
  <si>
    <t>Regel 15.14</t>
  </si>
  <si>
    <t>Regel 15.15</t>
  </si>
  <si>
    <t>Regel 15.16</t>
  </si>
  <si>
    <t>Regel 15.17</t>
  </si>
  <si>
    <t>Regel 15.18</t>
  </si>
  <si>
    <t>Regel 15.19</t>
  </si>
  <si>
    <t>Regel 15.1</t>
  </si>
  <si>
    <t>PDG</t>
    <phoneticPr fontId="1"/>
  </si>
  <si>
    <t>JDG</t>
    <phoneticPr fontId="1"/>
  </si>
  <si>
    <t>Vorgegebenes Ziel</t>
    <phoneticPr fontId="1"/>
  </si>
  <si>
    <t>HWZ</t>
    <phoneticPr fontId="1"/>
  </si>
  <si>
    <t>Qual der Wahl</t>
    <phoneticPr fontId="1"/>
  </si>
  <si>
    <t>FIN</t>
    <phoneticPr fontId="1"/>
  </si>
  <si>
    <t>Fly In</t>
    <phoneticPr fontId="1"/>
  </si>
  <si>
    <t>GBM</t>
    <phoneticPr fontId="1"/>
  </si>
  <si>
    <t>Gordon Bennett Memorial</t>
    <phoneticPr fontId="1"/>
  </si>
  <si>
    <t>Rule 15.8</t>
    <phoneticPr fontId="1"/>
  </si>
  <si>
    <t>Rule 15.9</t>
    <phoneticPr fontId="1"/>
  </si>
  <si>
    <t>RTA</t>
    <phoneticPr fontId="1"/>
  </si>
  <si>
    <t>Rule 15.10</t>
    <phoneticPr fontId="1"/>
  </si>
  <si>
    <t>ELB</t>
    <phoneticPr fontId="1"/>
  </si>
  <si>
    <t>Marker Drop</t>
    <phoneticPr fontId="1"/>
  </si>
  <si>
    <t>Methoden zur Zeitmessung</t>
    <phoneticPr fontId="2" type="noConversion"/>
  </si>
  <si>
    <t>Position des Ziels/Zielkreuzes</t>
    <phoneticPr fontId="2" type="noConversion"/>
  </si>
  <si>
    <t>Rule 15.11</t>
    <phoneticPr fontId="1"/>
  </si>
  <si>
    <t>Land Run</t>
    <phoneticPr fontId="1"/>
  </si>
  <si>
    <t>Rule 15.12</t>
    <phoneticPr fontId="1"/>
  </si>
  <si>
    <t>Minimum Distance</t>
    <phoneticPr fontId="1"/>
  </si>
  <si>
    <t>Rule 15.13</t>
    <phoneticPr fontId="1"/>
  </si>
  <si>
    <t>Shortest Flight</t>
    <phoneticPr fontId="1"/>
  </si>
  <si>
    <t>Rule 15.14</t>
    <phoneticPr fontId="1"/>
  </si>
  <si>
    <t>CRT</t>
    <phoneticPr fontId="1"/>
  </si>
  <si>
    <t>MDT</t>
    <phoneticPr fontId="1"/>
  </si>
  <si>
    <t>Dreiecksfläche</t>
    <phoneticPr fontId="2" type="noConversion"/>
  </si>
  <si>
    <t>Minimum Distance mit Zeitvorgabe</t>
    <phoneticPr fontId="2" type="noConversion"/>
  </si>
  <si>
    <t>SFL</t>
    <phoneticPr fontId="1"/>
  </si>
  <si>
    <t>WSD</t>
    <phoneticPr fontId="1"/>
  </si>
  <si>
    <t>Rule 15.5</t>
    <phoneticPr fontId="1"/>
  </si>
  <si>
    <t>HNH</t>
    <phoneticPr fontId="1"/>
  </si>
  <si>
    <t>Hare and Hounds</t>
    <phoneticPr fontId="1"/>
  </si>
  <si>
    <t>Rule 15.6</t>
    <phoneticPr fontId="1"/>
  </si>
  <si>
    <t>Watership Down</t>
    <phoneticPr fontId="1"/>
  </si>
  <si>
    <t>Rule 15.16</t>
    <phoneticPr fontId="1"/>
  </si>
  <si>
    <t>Maximum Distance</t>
    <phoneticPr fontId="1"/>
  </si>
  <si>
    <t>Rule 15.17</t>
    <phoneticPr fontId="1"/>
  </si>
  <si>
    <t>Beschreibung des Fuchsballons</t>
    <phoneticPr fontId="2" type="noConversion"/>
  </si>
  <si>
    <t>Position des Fuchsstartorts</t>
    <phoneticPr fontId="2" type="noConversion"/>
  </si>
  <si>
    <t>Festgelegte Startzeit des Fuchsballons</t>
    <phoneticPr fontId="2" type="noConversion"/>
  </si>
  <si>
    <t>Rule 15.20</t>
  </si>
  <si>
    <t>MDD</t>
    <phoneticPr fontId="1"/>
  </si>
  <si>
    <t>XDT</t>
    <phoneticPr fontId="1"/>
  </si>
  <si>
    <t>XID</t>
    <phoneticPr fontId="1"/>
  </si>
  <si>
    <t>XDD</t>
    <phoneticPr fontId="1"/>
  </si>
  <si>
    <t>ANG</t>
    <phoneticPr fontId="1"/>
  </si>
  <si>
    <t>3DT</t>
    <phoneticPr fontId="2" type="noConversion"/>
  </si>
  <si>
    <t>Maximum Distance mit Zeitvorgabe</t>
    <phoneticPr fontId="2" type="noConversion"/>
  </si>
  <si>
    <t>Maximum Distance im Wertungsgebiet</t>
    <phoneticPr fontId="2" type="noConversion"/>
  </si>
  <si>
    <t>Angle</t>
    <phoneticPr fontId="1"/>
  </si>
  <si>
    <t>Voraussichtliche Fahrtdauer des Fuchsballons</t>
    <phoneticPr fontId="2" type="noConversion"/>
  </si>
  <si>
    <t>Beschreibung des Fuchsballons</t>
    <phoneticPr fontId="2" type="noConversion"/>
  </si>
  <si>
    <t>Methoden der Zeitmessung</t>
    <phoneticPr fontId="2" type="noConversion"/>
  </si>
  <si>
    <t>3D-Task</t>
    <phoneticPr fontId="2" type="noConversion"/>
  </si>
  <si>
    <t>Rule 15.3</t>
    <phoneticPr fontId="1"/>
  </si>
  <si>
    <t>Rule 15.4</t>
    <phoneticPr fontId="1"/>
  </si>
  <si>
    <t>Marker Colour</t>
  </si>
  <si>
    <t>Rule 15.18</t>
    <phoneticPr fontId="1"/>
  </si>
  <si>
    <t>Zielfahrt mit Zeitfenster</t>
    <phoneticPr fontId="2" type="noConversion"/>
  </si>
  <si>
    <t>Rule 15.19</t>
    <phoneticPr fontId="1"/>
  </si>
  <si>
    <t>Scoring Area</t>
    <phoneticPr fontId="1"/>
  </si>
  <si>
    <t>Rule 15.15</t>
    <phoneticPr fontId="1"/>
  </si>
  <si>
    <t>LRN</t>
    <phoneticPr fontId="1"/>
  </si>
  <si>
    <t>Gordon Bennett Memorial</t>
    <phoneticPr fontId="2" type="noConversion"/>
  </si>
  <si>
    <t>Beschreibung der Wertungsgebiete</t>
    <phoneticPr fontId="2" type="noConversion"/>
  </si>
  <si>
    <t>Minimum Distance mit Wertungsgebiet</t>
    <phoneticPr fontId="2" type="noConversion"/>
  </si>
  <si>
    <t>Position von Punkt A</t>
    <phoneticPr fontId="2" type="noConversion"/>
  </si>
  <si>
    <t>Selbst Gewähltes Ziel</t>
    <phoneticPr fontId="1"/>
  </si>
  <si>
    <t>FuchsJagd</t>
    <phoneticPr fontId="1"/>
  </si>
  <si>
    <t>Calculated Rate of Approach Task</t>
  </si>
  <si>
    <t>50m</t>
    <phoneticPr fontId="1"/>
  </si>
  <si>
    <t>Tasks</t>
    <phoneticPr fontId="1"/>
  </si>
  <si>
    <t>Description of point "A"</t>
  </si>
  <si>
    <t>Art und Weise der Deklaration</t>
  </si>
  <si>
    <t>verfügbare Ziele</t>
  </si>
  <si>
    <t>mögliche Ziele, die deklariert werden dürfen</t>
  </si>
  <si>
    <t>Beschreibung von Trackpunkt A</t>
  </si>
  <si>
    <t>Beschreibung von Trackpunkt B</t>
  </si>
  <si>
    <t>Beschreibung von Trackpunkt C</t>
  </si>
  <si>
    <t>Referenzpunkt zur Messung</t>
  </si>
  <si>
    <t>Methoden der Zeitmessung</t>
  </si>
  <si>
    <t>Reihenfolge</t>
  </si>
  <si>
    <t>Startperiode</t>
  </si>
  <si>
    <t>Startplatz</t>
  </si>
  <si>
    <t>Nächstes Briefing</t>
  </si>
  <si>
    <t>Sperrgebiete</t>
  </si>
  <si>
    <t>Solofahrt</t>
  </si>
  <si>
    <t>in Reihenfolge</t>
  </si>
  <si>
    <t>ohne Reihenfolge</t>
  </si>
  <si>
    <t>erforderlich</t>
  </si>
  <si>
    <t>nicht erforderlich</t>
  </si>
  <si>
    <t>grüne Flagge + 30min</t>
  </si>
  <si>
    <t>Gesamtes Wettbewerbsgebiet</t>
  </si>
  <si>
    <t>frei</t>
  </si>
  <si>
    <t>fallenlassen</t>
  </si>
  <si>
    <t>Skizze</t>
  </si>
  <si>
    <t>Individueller Start</t>
  </si>
  <si>
    <t>CLA1</t>
  </si>
  <si>
    <t>CLA2</t>
  </si>
  <si>
    <t>CLA3</t>
  </si>
  <si>
    <t>CLA4</t>
  </si>
  <si>
    <t>endet um 0830</t>
  </si>
  <si>
    <t>endet um 0845</t>
  </si>
  <si>
    <t>endet um 0900</t>
  </si>
  <si>
    <t>endet um 0915</t>
  </si>
  <si>
    <t>endet um 0930</t>
  </si>
  <si>
    <t>endet um 0945</t>
  </si>
  <si>
    <t>endet um 1000</t>
  </si>
  <si>
    <t>endet um 1015</t>
  </si>
  <si>
    <t>endet um 1030</t>
  </si>
  <si>
    <t>endet um 1730</t>
  </si>
  <si>
    <t>endet um 1800</t>
  </si>
  <si>
    <t>endet um 1830</t>
  </si>
  <si>
    <t>endet um 1900</t>
  </si>
  <si>
    <t>endet um 1930</t>
  </si>
  <si>
    <t>endet um 2000</t>
  </si>
  <si>
    <t>endet um 2030</t>
  </si>
  <si>
    <t>endet um 2100</t>
  </si>
  <si>
    <t>von 0000 bis 0000</t>
  </si>
  <si>
    <t>alle aktiv</t>
  </si>
  <si>
    <t>bis 07:00</t>
  </si>
  <si>
    <t>06:00 - 07:00</t>
  </si>
  <si>
    <t>gelb</t>
  </si>
  <si>
    <t>orange</t>
  </si>
  <si>
    <t>weiss</t>
  </si>
  <si>
    <t>rot</t>
  </si>
  <si>
    <t>hellblau</t>
  </si>
  <si>
    <t>bis 0800</t>
  </si>
  <si>
    <t>endet um 0800</t>
  </si>
  <si>
    <t>blau</t>
  </si>
  <si>
    <t>lila</t>
  </si>
  <si>
    <t>endet um 2105</t>
  </si>
  <si>
    <t>endet um 2110</t>
  </si>
  <si>
    <t>Number of goals permitted</t>
  </si>
  <si>
    <t>Goals available for declaration</t>
  </si>
  <si>
    <t>Tasks</t>
  </si>
  <si>
    <t>General terms</t>
  </si>
  <si>
    <t>Aufgaben</t>
  </si>
  <si>
    <t>QNH</t>
  </si>
  <si>
    <t>Sunrise/Sunset</t>
  </si>
  <si>
    <t>MMA</t>
  </si>
  <si>
    <t>Marker Drop</t>
  </si>
  <si>
    <t>Marker Farbe</t>
  </si>
  <si>
    <t>Loggermarker</t>
  </si>
  <si>
    <t>Wertungsperiode</t>
  </si>
  <si>
    <t>Wertungsgebiet</t>
  </si>
  <si>
    <t>Launch period</t>
  </si>
  <si>
    <t>PZs</t>
  </si>
  <si>
    <t>Task order</t>
  </si>
  <si>
    <t>Marker color</t>
  </si>
  <si>
    <t>Marker drop</t>
  </si>
  <si>
    <t>Scoring period</t>
  </si>
  <si>
    <t>Scoring area</t>
  </si>
  <si>
    <t>Launch area</t>
  </si>
  <si>
    <t>Next briefing</t>
  </si>
  <si>
    <t>Options</t>
  </si>
  <si>
    <t>Aufgabenblatt</t>
  </si>
  <si>
    <t>Select language:</t>
  </si>
  <si>
    <t>Aufgabe</t>
  </si>
  <si>
    <t>30m</t>
  </si>
  <si>
    <t>a</t>
  </si>
  <si>
    <t>b</t>
  </si>
  <si>
    <t>c</t>
  </si>
  <si>
    <t>d</t>
  </si>
  <si>
    <t>Launch period</t>
    <phoneticPr fontId="1"/>
  </si>
  <si>
    <t>Search period</t>
  </si>
  <si>
    <t>required</t>
  </si>
  <si>
    <t>not required</t>
  </si>
  <si>
    <t>in order</t>
  </si>
  <si>
    <t>in any order</t>
  </si>
  <si>
    <t>until 0000</t>
    <phoneticPr fontId="1"/>
  </si>
  <si>
    <t>from 0000 until 0000</t>
    <phoneticPr fontId="1"/>
  </si>
  <si>
    <t>ends at 0815</t>
  </si>
  <si>
    <t>ends at 0830</t>
  </si>
  <si>
    <t>ends at 0845</t>
  </si>
  <si>
    <t>ends at 0900</t>
  </si>
  <si>
    <t>ends at 0915</t>
  </si>
  <si>
    <t>ends at 0930</t>
  </si>
  <si>
    <t>ends at 0945</t>
  </si>
  <si>
    <t>ends at 1000</t>
  </si>
  <si>
    <t>ends at 1015</t>
  </si>
  <si>
    <t>ends at 1030</t>
  </si>
  <si>
    <t>ends at 1730</t>
  </si>
  <si>
    <t>ends at 1800</t>
  </si>
  <si>
    <t>ends at 1830</t>
  </si>
  <si>
    <t>ends at 1900</t>
  </si>
  <si>
    <t>ends at 1930</t>
  </si>
  <si>
    <t>ends at 2000</t>
  </si>
  <si>
    <t>ends at 2030</t>
  </si>
  <si>
    <t>ends at 2100</t>
  </si>
  <si>
    <t>19:30 - 20:00</t>
    <phoneticPr fontId="1"/>
  </si>
  <si>
    <t>19:30 - 20:30</t>
    <phoneticPr fontId="1"/>
  </si>
  <si>
    <t>green flag + 30min</t>
    <phoneticPr fontId="1"/>
  </si>
  <si>
    <t>yellow</t>
  </si>
  <si>
    <t>pink</t>
  </si>
  <si>
    <t>red</t>
  </si>
  <si>
    <t>dark blue</t>
  </si>
  <si>
    <t>Individual launch</t>
  </si>
  <si>
    <t>Task data sheet</t>
  </si>
  <si>
    <t>Solo flight</t>
  </si>
  <si>
    <t>Task</t>
  </si>
  <si>
    <t>PZ</t>
  </si>
  <si>
    <t>all active</t>
  </si>
  <si>
    <t>free</t>
  </si>
  <si>
    <t>gravity</t>
  </si>
  <si>
    <t>Method of declaration</t>
  </si>
  <si>
    <t>Position of various set goals/targets</t>
  </si>
  <si>
    <t>Minimum and maximum distances between declaration point and declared goal</t>
  </si>
  <si>
    <t>Location of the launch point of the hare balloon</t>
  </si>
  <si>
    <t>Description of scoring area(s) and their validity times</t>
  </si>
  <si>
    <t>Location of point "A"</t>
  </si>
  <si>
    <t>Method of determining point "B"</t>
  </si>
  <si>
    <t>Method of determining point "C"</t>
  </si>
  <si>
    <t>Reference point</t>
  </si>
  <si>
    <t>entire contest area</t>
  </si>
  <si>
    <t>Lehetőségek</t>
  </si>
  <si>
    <t>Felszállási időszak</t>
  </si>
  <si>
    <t>Felszállási  Terület</t>
  </si>
  <si>
    <t>Marker Színe</t>
  </si>
  <si>
    <t>Ért. Időszak</t>
  </si>
  <si>
    <t>Következő eligazítás</t>
  </si>
  <si>
    <t>Feladatok</t>
  </si>
  <si>
    <t>Feladatlap</t>
  </si>
  <si>
    <t>zöld zászló + 30min</t>
  </si>
  <si>
    <t>Egyéni felszállás</t>
  </si>
  <si>
    <t>sárga</t>
  </si>
  <si>
    <t>0000-ig</t>
  </si>
  <si>
    <t>Pilóta által meghatározott cél</t>
  </si>
  <si>
    <t>Szabály 15.1</t>
  </si>
  <si>
    <t>A meghatározás módja</t>
  </si>
  <si>
    <t>A megengedett célok száma</t>
  </si>
  <si>
    <t>A lehetséges cél(ok) meghatározása</t>
  </si>
  <si>
    <t>A cél(ok) minimális és maximális távolsága a CLP-től vagy ILP-től</t>
  </si>
  <si>
    <t>rózsaszín</t>
  </si>
  <si>
    <t>0000-tól 0000-ig</t>
  </si>
  <si>
    <t>Bíró által meghatározott cél</t>
  </si>
  <si>
    <t>Szabály 15.2</t>
  </si>
  <si>
    <t>A meghatározott cél vagy céltárgy helye</t>
  </si>
  <si>
    <t>19:30 - 20:30</t>
    <phoneticPr fontId="1"/>
  </si>
  <si>
    <t>narancssárga</t>
  </si>
  <si>
    <t>0815-ig</t>
  </si>
  <si>
    <t>Tétova keringő</t>
  </si>
  <si>
    <t>Szabály 15.3</t>
  </si>
  <si>
    <t>A meghatározott célok vagy céltárgyak helye</t>
  </si>
  <si>
    <t>Felszállási terület</t>
  </si>
  <si>
    <t>fehér</t>
  </si>
  <si>
    <t>0830-ig</t>
  </si>
  <si>
    <t>Berepülés</t>
  </si>
  <si>
    <t>Szabály 15.4</t>
  </si>
  <si>
    <t>Tiltott légterek</t>
  </si>
  <si>
    <t>piros</t>
  </si>
  <si>
    <t>0845-ig</t>
  </si>
  <si>
    <t>Továbbrepülés</t>
  </si>
  <si>
    <t>Szabály 15.5</t>
  </si>
  <si>
    <t>A választható célok meghatározása</t>
  </si>
  <si>
    <t>Minimum and maximum távolság az előző jel és a cél között</t>
  </si>
  <si>
    <t>Szóló repülés</t>
  </si>
  <si>
    <t>világos kék</t>
  </si>
  <si>
    <t>0900-ig</t>
  </si>
  <si>
    <t>Nyúl és kutyák</t>
  </si>
  <si>
    <t>Szabály 15.6</t>
  </si>
  <si>
    <t>A nyúl ballon meghatározása</t>
  </si>
  <si>
    <t>A nyúl ballon tervezett repülési ideje</t>
  </si>
  <si>
    <t>sötét kék</t>
  </si>
  <si>
    <t>0915-ig</t>
  </si>
  <si>
    <t>Lehajózás</t>
  </si>
  <si>
    <t>Szabály 15.7</t>
  </si>
  <si>
    <t>A nyúl ballon felszállási helye</t>
  </si>
  <si>
    <t>A nyúl ballon kitűzött felszállási ideje</t>
  </si>
  <si>
    <t>0930-ig</t>
  </si>
  <si>
    <t>Gordon Bennett emlékére</t>
  </si>
  <si>
    <t>Szabály 15.8</t>
  </si>
  <si>
    <t>A cél vagy céltárgy helye</t>
  </si>
  <si>
    <t>A pontszerzési terület(ek) meghatározása</t>
  </si>
  <si>
    <t>Napkelte / Napnyugta</t>
  </si>
  <si>
    <t>0945-ig</t>
  </si>
  <si>
    <t>Megközelítési feladat kiszámított sebességgel</t>
  </si>
  <si>
    <t>Szabály 15.9</t>
  </si>
  <si>
    <t>A pontszerzési területek meghatározása és érvényességi idejük</t>
  </si>
  <si>
    <t>Feladat</t>
  </si>
  <si>
    <t>1000-ig</t>
  </si>
  <si>
    <t>Versenyrepülés egy területre</t>
  </si>
  <si>
    <t>Szabály 15.10</t>
  </si>
  <si>
    <t>Az időmérésre vonatkozó intézkedések</t>
  </si>
  <si>
    <t>Sorrend</t>
  </si>
  <si>
    <t>1015-ig</t>
  </si>
  <si>
    <t>Könyök</t>
  </si>
  <si>
    <t>Szabály 15.11</t>
  </si>
  <si>
    <t>Az "A" útvonal pont meghatározása</t>
  </si>
  <si>
    <t>A "B" útvonal pont meghatározása</t>
  </si>
  <si>
    <t>A "C" útvonal pont meghatározása</t>
  </si>
  <si>
    <t>1030-ig</t>
  </si>
  <si>
    <t>Területszerzés</t>
  </si>
  <si>
    <t>Szabály 15.12</t>
  </si>
  <si>
    <t>Az értékelési terület(ek) meghatározása</t>
  </si>
  <si>
    <t>Marker színe</t>
  </si>
  <si>
    <t>1730-ig</t>
  </si>
  <si>
    <t>Minimum távolság</t>
  </si>
  <si>
    <t>Szabály 15.13</t>
  </si>
  <si>
    <t>Meghatározott minimális repülési idő vagy távolság</t>
  </si>
  <si>
    <t>Referencia pont</t>
  </si>
  <si>
    <t>Marker dobása</t>
  </si>
  <si>
    <t>1800-ig</t>
  </si>
  <si>
    <t>Legrövidebb repülés</t>
  </si>
  <si>
    <t>Szabály 15.14</t>
  </si>
  <si>
    <t>Virtuális marker</t>
  </si>
  <si>
    <t>1830-ig</t>
  </si>
  <si>
    <t>Minimum távolság dupla dobással</t>
  </si>
  <si>
    <t>Szabály 15.15</t>
  </si>
  <si>
    <t>Értékelési időszak</t>
  </si>
  <si>
    <t>1900-ig</t>
  </si>
  <si>
    <t>Maximum távolság időre</t>
  </si>
  <si>
    <t>Szabály 15.16</t>
  </si>
  <si>
    <t>A meghatározott maximális idő</t>
  </si>
  <si>
    <t>Értékelési terület</t>
  </si>
  <si>
    <t>1930-ig</t>
  </si>
  <si>
    <t>Maximum távolság</t>
  </si>
  <si>
    <t>Szabály 15.17</t>
  </si>
  <si>
    <t>2000-ig</t>
  </si>
  <si>
    <t>Maximum távolság dupla dobással</t>
  </si>
  <si>
    <t>Szabály 15.18</t>
  </si>
  <si>
    <t>2030-ig</t>
  </si>
  <si>
    <t>Szög</t>
  </si>
  <si>
    <t>Szabály 15.19</t>
  </si>
  <si>
    <t>Az "A" és "B" pontok meghatározása</t>
  </si>
  <si>
    <t>A megadott irány</t>
  </si>
  <si>
    <t>A minimum és maximum távolság az "A" és "B" között</t>
  </si>
  <si>
    <t>2100-ig</t>
  </si>
  <si>
    <t>3D-Feladat</t>
  </si>
  <si>
    <t>Szabály 15.20</t>
  </si>
  <si>
    <t>A megadott légtér meghatározása</t>
  </si>
  <si>
    <t>2105-ig</t>
  </si>
  <si>
    <t>2110-ig</t>
  </si>
  <si>
    <t>Eligazítás ideje</t>
  </si>
  <si>
    <t>Keresési időszak</t>
  </si>
  <si>
    <t>Megfigyelő</t>
  </si>
  <si>
    <t>Eértékelési terület</t>
  </si>
  <si>
    <t>Marker dobás</t>
  </si>
  <si>
    <t>sorrendben</t>
  </si>
  <si>
    <t>kötelező</t>
  </si>
  <si>
    <t>repülhet</t>
  </si>
  <si>
    <t>a teljes versenyterület</t>
  </si>
  <si>
    <t>szabadon</t>
  </si>
  <si>
    <t>mind érvényben</t>
  </si>
  <si>
    <t>tetszőleges</t>
  </si>
  <si>
    <t>nem kötelező</t>
  </si>
  <si>
    <t>gravitációs</t>
  </si>
  <si>
    <t>vázlat szerint</t>
  </si>
  <si>
    <t>blue</t>
  </si>
  <si>
    <t>green</t>
  </si>
  <si>
    <t xml:space="preserve">Reference point </t>
  </si>
  <si>
    <t xml:space="preserve">Description of scoring area(s) </t>
  </si>
  <si>
    <t>CLA5</t>
  </si>
  <si>
    <t>CLA6</t>
  </si>
  <si>
    <t>CLA7</t>
  </si>
  <si>
    <t>CLA8</t>
  </si>
  <si>
    <t>CLA9</t>
  </si>
  <si>
    <t>CLA10</t>
  </si>
  <si>
    <t>CLA11</t>
  </si>
  <si>
    <t>05:45 - 06:30</t>
  </si>
  <si>
    <t>05:00 - 06:45</t>
  </si>
  <si>
    <t>05:00 - 07:00</t>
  </si>
  <si>
    <t>18:00 - 19:00</t>
  </si>
  <si>
    <t>see sketch</t>
  </si>
  <si>
    <t>R100m</t>
  </si>
  <si>
    <t>R150m</t>
  </si>
  <si>
    <t>R75m</t>
  </si>
  <si>
    <t>R50m</t>
  </si>
  <si>
    <t>R30m</t>
  </si>
  <si>
    <t>Pilot Declared Race to Area</t>
  </si>
  <si>
    <t>Minimum and maximum distances of goal(s) from ILP</t>
  </si>
  <si>
    <t>Description of track point "A"</t>
  </si>
  <si>
    <t>beliebig</t>
  </si>
  <si>
    <t>Minimale und maximale Distanz des/der Ziele vom Deklarationspunkt</t>
  </si>
  <si>
    <t>EN</t>
  </si>
  <si>
    <t>PDG</t>
  </si>
  <si>
    <t>ends at 2130</t>
  </si>
  <si>
    <t>-</t>
  </si>
  <si>
    <t>20 minutes</t>
  </si>
  <si>
    <t>in loggergoal #1</t>
  </si>
  <si>
    <t>1 (only 1 valid declaration during flight)</t>
  </si>
  <si>
    <t>green flag + 30min</t>
  </si>
  <si>
    <t>06:00 / 21:30</t>
  </si>
  <si>
    <t>any coordinate and altitude, min 1km from goal of task x</t>
  </si>
  <si>
    <t>Minimum and maximum time between declaration point and declared goal</t>
  </si>
  <si>
    <t>Declarations made before TO will be considered to have been made at TO.</t>
  </si>
  <si>
    <t>Penalty for time infringement will be calculated according to 13.3.6.</t>
  </si>
  <si>
    <t>minmum 1km, no maximum</t>
  </si>
  <si>
    <t>003 - 30424/1797 - 1067ft
004 - 30352/1712 - 1081ft
005 - 30272/1628 - 1063ft</t>
  </si>
  <si>
    <t>declaration point must be north of grid line 2200</t>
  </si>
  <si>
    <t>violet</t>
  </si>
  <si>
    <t>in loggergoal #1 or #2 before TO</t>
  </si>
  <si>
    <t>any coordinate, altitude above 1000ft MSL</t>
  </si>
  <si>
    <t>min. 2km from CLP3</t>
  </si>
  <si>
    <t>HWZ</t>
  </si>
  <si>
    <t>JDG</t>
  </si>
  <si>
    <t>FIN</t>
  </si>
  <si>
    <t>511 - 3630/6281 - 361ft (TT2)</t>
  </si>
  <si>
    <t>light blue</t>
  </si>
  <si>
    <t>202 - 28681/2467 - 1248ft
154 - 71579/1949 - 1009ft
139 - 28596/2078 - 1014ft
134 - 28807/2081 - 952ft
113 - 71555/1565 - 932ft
130 - 28888/1758 - 914ft</t>
  </si>
  <si>
    <t xml:space="preserve">The result is the distance from the mark to the nearest goal/target. Smallest result is best. </t>
  </si>
  <si>
    <t>404 - 3867/6726 - 403ft (TT1)
415 - 3648/6734 - 401ft (TT3)
434 - 3574/6024 - 341ft (TT4)
517 - 3298/5974 - 353ft (TT6)
518 - 3327/5857 - 335ft (TT7)</t>
  </si>
  <si>
    <t>FON</t>
  </si>
  <si>
    <t>in loggergoal #1, max. 4 valid declarations</t>
  </si>
  <si>
    <t>min. 1,5km    -   no max.</t>
  </si>
  <si>
    <t>in loggergoal #1, before mark of task #5</t>
  </si>
  <si>
    <t>all goals of task #5 except the goal scored for task #5</t>
  </si>
  <si>
    <t>white</t>
  </si>
  <si>
    <t>RTA</t>
  </si>
  <si>
    <t>Take off is determined by the launch officials when seeing the bottom of the basket. He will tell the pilot the time recorded</t>
  </si>
  <si>
    <t>3DT</t>
  </si>
  <si>
    <t>inner circle: radius 1km
outer circle: radius 2km
Scoring area will be the airspace between the cylinders above 1500ft MSL</t>
  </si>
  <si>
    <t>pilot declared centre:
 - coordinate to be declared in loggergoal#2
 - min. 4km from declaration point to declared centre
 - if declared before TO, declaration point is TO point</t>
  </si>
  <si>
    <t>WSD</t>
  </si>
  <si>
    <t>close to 130 - 28888/1758</t>
  </si>
  <si>
    <t>45min +/- 15min</t>
  </si>
  <si>
    <t>HNH</t>
  </si>
  <si>
    <t>30min (+/-20min)</t>
  </si>
  <si>
    <t>any</t>
  </si>
  <si>
    <t>white and blue - Ice cream lab</t>
  </si>
  <si>
    <t>Blaser drum - special shape balloon</t>
  </si>
  <si>
    <t>GBM</t>
  </si>
  <si>
    <t>6251/8642 - 1024ft</t>
  </si>
  <si>
    <t>1 (only 2 valid declarations during flight)</t>
  </si>
  <si>
    <t>CRT</t>
  </si>
  <si>
    <t>457 - 3948/5509 - 322ft</t>
  </si>
  <si>
    <t>Scoring by physical marker inside the grey area (MMA excluding target) is only possible from 
               xx:00 to xx:15
      and  xx:30 to xx:45.
Scoring by physical marker on the target is possible anytime within scoring period.
Scoring by loggermarker inside entire contest area is possible anytime within scoring period.</t>
  </si>
  <si>
    <t>entire contest area, except target (fabric)</t>
  </si>
  <si>
    <t>021 - 1488/1904 - 591ft</t>
  </si>
  <si>
    <t>LRN</t>
  </si>
  <si>
    <t>Loggermarker #4</t>
  </si>
  <si>
    <t>Loggermarker #5, after point A and before point C</t>
  </si>
  <si>
    <t>Loggermarker #6, latest 30 minutes after point A</t>
  </si>
  <si>
    <t>MDD</t>
  </si>
  <si>
    <t>455 - 3894/5136 - 308ft (TT8)
Markers must be dropped in A-A or B-B.</t>
  </si>
  <si>
    <t>ends 45min after first entry point or latest at 09:00</t>
  </si>
  <si>
    <t>red / green</t>
  </si>
  <si>
    <t>ELB</t>
  </si>
  <si>
    <t>ANG</t>
  </si>
  <si>
    <t>160°</t>
  </si>
  <si>
    <t>A: Loggermarker #3
B: Loggermarker #4</t>
  </si>
  <si>
    <t>3, 4</t>
  </si>
  <si>
    <t>min. 500m - max. 1000m</t>
  </si>
  <si>
    <t>Loggermarker #3</t>
  </si>
  <si>
    <t>Loggermarker #4, min 2km and max 3km from Point A</t>
  </si>
  <si>
    <t>Loggermarker #5, min 2km and max 3km from Point B</t>
  </si>
  <si>
    <t>3, 4, 5</t>
  </si>
  <si>
    <t>20 minutes</t>
    <phoneticPr fontId="1"/>
  </si>
  <si>
    <t>Time starts with mark of task 6</t>
  </si>
  <si>
    <t>MDT</t>
  </si>
  <si>
    <t>Mark of task 6 (marker hit the ground or loggermark)</t>
  </si>
  <si>
    <t>15.13.3 The result is the distance from the mark to the target of task 6.</t>
  </si>
  <si>
    <t>PZs in force</t>
  </si>
  <si>
    <t>minimum distance from ILP to all goals/targets</t>
  </si>
  <si>
    <t>1km</t>
  </si>
  <si>
    <t>500m</t>
  </si>
  <si>
    <t>1,5km</t>
  </si>
  <si>
    <t>2km</t>
  </si>
  <si>
    <t>3km</t>
  </si>
  <si>
    <t>4km</t>
  </si>
  <si>
    <t>Min. ILP → goals</t>
  </si>
  <si>
    <t>XDD</t>
  </si>
  <si>
    <t>Minimum and maximum duration between declaration time and mark time</t>
  </si>
  <si>
    <t>minimum 5min</t>
  </si>
  <si>
    <t>XDT</t>
  </si>
  <si>
    <t>30min</t>
  </si>
  <si>
    <t>Time of previous mark, time of loggermarker #3</t>
  </si>
  <si>
    <t>Position of previous mark</t>
  </si>
  <si>
    <t>Pilot Declared Goal (Rule 15.1)</t>
  </si>
  <si>
    <t>a.</t>
  </si>
  <si>
    <t>b.</t>
  </si>
  <si>
    <t>c.</t>
  </si>
  <si>
    <t>d.</t>
  </si>
  <si>
    <t>Judge Declared Goal (Rule 15.2)</t>
  </si>
  <si>
    <t/>
  </si>
  <si>
    <t>Hesitation waltz (Rule 15.3)</t>
  </si>
  <si>
    <t>Fly In (Rule 15.4)</t>
  </si>
  <si>
    <t>Fly On (Rule 15.5)</t>
  </si>
  <si>
    <t>Hare and Hounds (Rule 15.6)</t>
  </si>
  <si>
    <t>Watership Down (Rule 15.7)</t>
  </si>
  <si>
    <t>Gordon Bennett Memorial (Rule 15.8)</t>
  </si>
  <si>
    <t>Calculated Rate of Approach Task (Rule 15.9)</t>
  </si>
  <si>
    <t>Pilot Declared Race to Area (Rule 15.10)</t>
  </si>
  <si>
    <t>Elbow (Rule 15.11)</t>
  </si>
  <si>
    <t>Land Run (Rule 15.12)</t>
  </si>
  <si>
    <t>Minimum Distance (Rule 15.13)</t>
  </si>
  <si>
    <t>Minimum Distance Double Drop (Rule 15.15)</t>
  </si>
  <si>
    <t>Angle (Rule 15.19)</t>
  </si>
  <si>
    <t>3D-Task (Rule 15.20)</t>
  </si>
  <si>
    <t>Maximum Distance Double Drop (Rule 15.18)</t>
  </si>
  <si>
    <t>Maximum Distance Time (Rule 15.16)</t>
  </si>
  <si>
    <t>Note: Result will be 3D distance</t>
  </si>
  <si>
    <t>042 - valid from xx:00 - xx:14:59 and xx:30 to xx:44:59</t>
  </si>
  <si>
    <t>044 - valid from xx:15 - xx:29:59 and xx:45 to xx:59:59</t>
  </si>
  <si>
    <t>from landing of hare to 2100</t>
  </si>
  <si>
    <t>starts at landing of hare, ends at 0900</t>
  </si>
  <si>
    <t>any coordinate (no goal number) with altitude (above 1000ft): goal altitude must be at least 1000ft higher or lower than declaration point</t>
  </si>
  <si>
    <t>Scoring by physical marker in area A: 
  within scoring period
     from xx:00:00 to xx:14:59
      and  xx:30:00 to xx:44:59
Scoring by physical marker in area B: 
               anytime within scoring period
Scoring by physical marker on the target:
               anytime within scoring period
Scoring by loggermarker inside entire contest area is possible anytime within scoring period.</t>
  </si>
  <si>
    <t>green flag + 20min</t>
  </si>
  <si>
    <r>
      <t xml:space="preserve">Note: The pilot must declare, </t>
    </r>
    <r>
      <rPr>
        <b/>
        <sz val="18"/>
        <color rgb="FFFF0000"/>
        <rFont val="Calibri"/>
        <family val="2"/>
        <scheme val="minor"/>
      </rPr>
      <t>before take off</t>
    </r>
    <r>
      <rPr>
        <b/>
        <sz val="18"/>
        <rFont val="Calibri"/>
        <family val="2"/>
        <scheme val="minor"/>
      </rPr>
      <t>, his flight duration from take off to the first track point inside the scoring area. 
The declaration must be in loggergoal #1 and have the following format:
xxxx/mmss        where mm = minutes and ss = seconds. xxxxx will be ignored.
The result is the difference (absolute) in time between the declared duration and the actual duration.
Smallest result is best.</t>
    </r>
  </si>
  <si>
    <t>Min. ILP → all goals</t>
  </si>
  <si>
    <t>Minimale und maximale Distanz vom vorherigen Messpunkt zum deklarierten Ziel</t>
  </si>
  <si>
    <t>Fahrt</t>
  </si>
  <si>
    <t>Flight</t>
  </si>
  <si>
    <t>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</si>
</sst>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8">
    <font>
      <sz val="10"/>
      <name val="細明朝体"/>
      <family val="3"/>
    </font>
    <font>
      <sz val="6"/>
      <name val="Osaka"/>
      <family val="3"/>
      <charset val="128"/>
    </font>
    <font>
      <sz val="8"/>
      <name val="Verdana"/>
      <family val="2"/>
    </font>
    <font>
      <b/>
      <sz val="10"/>
      <name val="Lucida Sans"/>
      <family val="2"/>
    </font>
    <font>
      <sz val="10"/>
      <name val="Lucida Sans"/>
      <family val="2"/>
    </font>
    <font>
      <u/>
      <sz val="10"/>
      <color theme="10"/>
      <name val="細明朝体"/>
      <family val="3"/>
    </font>
    <font>
      <u/>
      <sz val="10"/>
      <color theme="11"/>
      <name val="細明朝体"/>
      <family val="3"/>
    </font>
    <font>
      <b/>
      <sz val="11"/>
      <name val="Lucida Sans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36"/>
      <name val="Calibri"/>
      <family val="2"/>
      <scheme val="minor"/>
    </font>
    <font>
      <b/>
      <sz val="22"/>
      <name val="Calibri"/>
      <family val="2"/>
      <scheme val="minor"/>
    </font>
    <font>
      <b/>
      <sz val="18"/>
      <name val="Calibri"/>
      <family val="2"/>
    </font>
    <font>
      <b/>
      <sz val="16"/>
      <name val="Calibri"/>
      <family val="2"/>
      <scheme val="minor"/>
    </font>
    <font>
      <b/>
      <sz val="17"/>
      <name val="Calibri"/>
      <family val="2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"/>
      <family val="2"/>
    </font>
    <font>
      <sz val="18"/>
      <name val="Calibri"/>
      <family val="2"/>
      <scheme val="minor"/>
    </font>
    <font>
      <b/>
      <sz val="16"/>
      <name val="Calibri"/>
      <family val="2"/>
    </font>
    <font>
      <sz val="18"/>
      <name val="Calibri Light"/>
      <family val="2"/>
    </font>
    <font>
      <b/>
      <sz val="18"/>
      <name val="Calibri Light"/>
      <family val="2"/>
    </font>
    <font>
      <i/>
      <sz val="18"/>
      <name val="Calibri Light"/>
      <family val="2"/>
    </font>
    <font>
      <sz val="32"/>
      <name val="Calibri Light"/>
      <family val="2"/>
    </font>
    <font>
      <sz val="22"/>
      <name val="Calibri Light"/>
      <family val="2"/>
    </font>
    <font>
      <sz val="17"/>
      <name val="Calibri Light"/>
      <family val="2"/>
    </font>
    <font>
      <sz val="16"/>
      <name val="Calibri Light"/>
      <family val="2"/>
    </font>
    <font>
      <b/>
      <sz val="16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0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31">
    <xf numFmtId="0" fontId="0" fillId="0" borderId="0" xfId="0"/>
    <xf numFmtId="0" fontId="4" fillId="0" borderId="0" xfId="0" applyFont="1" applyBorder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9" xfId="0" applyFont="1" applyBorder="1"/>
    <xf numFmtId="0" fontId="4" fillId="0" borderId="4" xfId="0" applyFont="1" applyBorder="1"/>
    <xf numFmtId="0" fontId="4" fillId="0" borderId="10" xfId="0" applyFont="1" applyBorder="1"/>
    <xf numFmtId="0" fontId="4" fillId="0" borderId="6" xfId="0" applyFont="1" applyBorder="1"/>
    <xf numFmtId="0" fontId="3" fillId="0" borderId="11" xfId="0" applyFont="1" applyBorder="1"/>
    <xf numFmtId="0" fontId="3" fillId="0" borderId="1" xfId="0" applyFont="1" applyBorder="1"/>
    <xf numFmtId="0" fontId="3" fillId="0" borderId="3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7" xfId="0" applyFont="1" applyBorder="1"/>
    <xf numFmtId="0" fontId="7" fillId="0" borderId="12" xfId="0" applyFont="1" applyBorder="1" applyAlignme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3" fillId="0" borderId="21" xfId="0" applyFont="1" applyBorder="1"/>
    <xf numFmtId="20" fontId="4" fillId="0" borderId="20" xfId="0" applyNumberFormat="1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7" fillId="0" borderId="12" xfId="0" applyFont="1" applyBorder="1"/>
    <xf numFmtId="0" fontId="4" fillId="0" borderId="0" xfId="0" applyNumberFormat="1" applyFont="1" applyBorder="1"/>
    <xf numFmtId="0" fontId="4" fillId="0" borderId="0" xfId="0" applyFont="1"/>
    <xf numFmtId="0" fontId="4" fillId="0" borderId="0" xfId="0" applyFont="1"/>
    <xf numFmtId="0" fontId="4" fillId="0" borderId="8" xfId="0" applyFont="1" applyBorder="1"/>
    <xf numFmtId="0" fontId="3" fillId="0" borderId="2" xfId="0" applyFont="1" applyBorder="1"/>
    <xf numFmtId="20" fontId="4" fillId="0" borderId="0" xfId="0" applyNumberFormat="1" applyFont="1" applyBorder="1"/>
    <xf numFmtId="0" fontId="3" fillId="0" borderId="12" xfId="0" applyFont="1" applyBorder="1"/>
    <xf numFmtId="0" fontId="3" fillId="0" borderId="13" xfId="0" applyFont="1" applyBorder="1" applyAlignment="1"/>
    <xf numFmtId="0" fontId="4" fillId="0" borderId="0" xfId="0" applyFont="1"/>
    <xf numFmtId="20" fontId="4" fillId="0" borderId="9" xfId="0" applyNumberFormat="1" applyFont="1" applyBorder="1"/>
    <xf numFmtId="0" fontId="4" fillId="0" borderId="20" xfId="0" applyFont="1" applyFill="1" applyBorder="1"/>
    <xf numFmtId="0" fontId="4" fillId="0" borderId="0" xfId="0" applyFont="1"/>
    <xf numFmtId="0" fontId="4" fillId="0" borderId="0" xfId="0" applyFont="1"/>
    <xf numFmtId="0" fontId="4" fillId="0" borderId="0" xfId="0" applyFont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14" fontId="11" fillId="0" borderId="0" xfId="0" applyNumberFormat="1" applyFont="1" applyFill="1" applyBorder="1" applyAlignment="1">
      <alignment horizontal="left" vertical="center"/>
    </xf>
    <xf numFmtId="20" fontId="11" fillId="0" borderId="0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left" vertical="center" wrapText="1"/>
    </xf>
    <xf numFmtId="164" fontId="9" fillId="2" borderId="0" xfId="0" applyNumberFormat="1" applyFont="1" applyFill="1" applyBorder="1" applyAlignment="1">
      <alignment horizontal="left" vertical="center" shrinkToFit="1"/>
    </xf>
    <xf numFmtId="0" fontId="8" fillId="0" borderId="1" xfId="0" applyFont="1" applyBorder="1"/>
    <xf numFmtId="0" fontId="9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9" fillId="0" borderId="3" xfId="0" applyFont="1" applyBorder="1"/>
    <xf numFmtId="0" fontId="8" fillId="0" borderId="4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8" fillId="0" borderId="0" xfId="0" applyFont="1" applyBorder="1" applyAlignment="1">
      <alignment horizontal="right" vertical="top"/>
    </xf>
    <xf numFmtId="0" fontId="8" fillId="2" borderId="0" xfId="0" applyFont="1" applyFill="1" applyBorder="1" applyAlignment="1">
      <alignment horizontal="left"/>
    </xf>
    <xf numFmtId="0" fontId="9" fillId="2" borderId="5" xfId="0" applyFont="1" applyFill="1" applyBorder="1"/>
    <xf numFmtId="0" fontId="8" fillId="0" borderId="0" xfId="0" applyFont="1" applyFill="1" applyBorder="1" applyAlignment="1">
      <alignment horizontal="left"/>
    </xf>
    <xf numFmtId="0" fontId="9" fillId="0" borderId="5" xfId="0" applyFont="1" applyFill="1" applyBorder="1" applyAlignment="1">
      <alignment wrapText="1"/>
    </xf>
    <xf numFmtId="0" fontId="9" fillId="0" borderId="7" xfId="0" applyFont="1" applyBorder="1" applyAlignment="1"/>
    <xf numFmtId="0" fontId="8" fillId="0" borderId="7" xfId="0" applyFont="1" applyFill="1" applyBorder="1" applyAlignment="1">
      <alignment horizontal="left" vertical="top"/>
    </xf>
    <xf numFmtId="0" fontId="9" fillId="0" borderId="8" xfId="0" applyFont="1" applyFill="1" applyBorder="1" applyAlignment="1">
      <alignment horizontal="left" vertical="top"/>
    </xf>
    <xf numFmtId="0" fontId="8" fillId="0" borderId="0" xfId="0" applyFont="1" applyBorder="1" applyAlignment="1">
      <alignment horizontal="right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20" fontId="8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4" fillId="0" borderId="0" xfId="0" applyFont="1"/>
    <xf numFmtId="0" fontId="9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/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shrinkToFit="1"/>
    </xf>
    <xf numFmtId="0" fontId="9" fillId="0" borderId="0" xfId="0" applyFont="1" applyBorder="1" applyAlignment="1"/>
    <xf numFmtId="0" fontId="16" fillId="2" borderId="5" xfId="0" applyFont="1" applyFill="1" applyBorder="1"/>
    <xf numFmtId="0" fontId="16" fillId="0" borderId="5" xfId="0" applyFont="1" applyFill="1" applyBorder="1" applyAlignment="1">
      <alignment wrapText="1"/>
    </xf>
    <xf numFmtId="0" fontId="16" fillId="0" borderId="8" xfId="0" applyFont="1" applyFill="1" applyBorder="1" applyAlignment="1">
      <alignment horizontal="left" vertical="top"/>
    </xf>
    <xf numFmtId="0" fontId="18" fillId="0" borderId="1" xfId="0" applyFont="1" applyBorder="1"/>
    <xf numFmtId="0" fontId="16" fillId="0" borderId="2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6" fillId="0" borderId="3" xfId="0" applyFont="1" applyBorder="1"/>
    <xf numFmtId="0" fontId="18" fillId="0" borderId="4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 vertical="top"/>
    </xf>
    <xf numFmtId="0" fontId="16" fillId="0" borderId="0" xfId="0" applyFont="1"/>
    <xf numFmtId="0" fontId="18" fillId="2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6" fillId="0" borderId="7" xfId="0" applyFont="1" applyBorder="1" applyAlignment="1"/>
    <xf numFmtId="0" fontId="18" fillId="0" borderId="7" xfId="0" applyFont="1" applyFill="1" applyBorder="1" applyAlignment="1">
      <alignment horizontal="left" vertical="top"/>
    </xf>
    <xf numFmtId="0" fontId="20" fillId="2" borderId="0" xfId="0" applyFont="1" applyFill="1"/>
    <xf numFmtId="0" fontId="20" fillId="2" borderId="0" xfId="0" applyFont="1" applyFill="1" applyAlignment="1">
      <alignment horizontal="left"/>
    </xf>
    <xf numFmtId="0" fontId="21" fillId="2" borderId="0" xfId="0" applyFont="1" applyFill="1" applyAlignment="1">
      <alignment horizontal="right"/>
    </xf>
    <xf numFmtId="0" fontId="20" fillId="2" borderId="0" xfId="0" applyFont="1" applyFill="1" applyAlignment="1">
      <alignment horizontal="center"/>
    </xf>
    <xf numFmtId="0" fontId="20" fillId="0" borderId="0" xfId="0" applyFont="1" applyFill="1"/>
    <xf numFmtId="0" fontId="20" fillId="0" borderId="0" xfId="0" applyFont="1"/>
    <xf numFmtId="0" fontId="22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24" fillId="0" borderId="0" xfId="0" applyFont="1" applyFill="1" applyBorder="1" applyAlignment="1">
      <alignment vertical="center" shrinkToFit="1"/>
    </xf>
    <xf numFmtId="0" fontId="25" fillId="2" borderId="0" xfId="0" applyFont="1" applyFill="1" applyBorder="1" applyAlignment="1">
      <alignment horizontal="left" vertical="center"/>
    </xf>
    <xf numFmtId="20" fontId="25" fillId="2" borderId="0" xfId="0" applyNumberFormat="1" applyFont="1" applyFill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6" fillId="0" borderId="1" xfId="0" applyFont="1" applyBorder="1"/>
    <xf numFmtId="0" fontId="27" fillId="0" borderId="2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6" fillId="0" borderId="3" xfId="0" applyFont="1" applyBorder="1"/>
    <xf numFmtId="0" fontId="26" fillId="0" borderId="4" xfId="0" applyFont="1" applyBorder="1"/>
    <xf numFmtId="0" fontId="26" fillId="0" borderId="0" xfId="0" applyFont="1" applyBorder="1"/>
    <xf numFmtId="0" fontId="26" fillId="0" borderId="0" xfId="0" applyFont="1" applyBorder="1" applyAlignment="1">
      <alignment horizontal="right" vertical="top"/>
    </xf>
    <xf numFmtId="0" fontId="26" fillId="0" borderId="0" xfId="0" applyFont="1"/>
    <xf numFmtId="0" fontId="26" fillId="2" borderId="0" xfId="0" applyFont="1" applyFill="1" applyBorder="1" applyAlignment="1">
      <alignment horizontal="left"/>
    </xf>
    <xf numFmtId="0" fontId="26" fillId="2" borderId="5" xfId="0" applyFont="1" applyFill="1" applyBorder="1"/>
    <xf numFmtId="0" fontId="26" fillId="0" borderId="0" xfId="0" applyFont="1" applyFill="1" applyBorder="1" applyAlignment="1">
      <alignment horizontal="left"/>
    </xf>
    <xf numFmtId="0" fontId="26" fillId="0" borderId="5" xfId="0" applyFont="1" applyFill="1" applyBorder="1" applyAlignment="1">
      <alignment wrapText="1"/>
    </xf>
    <xf numFmtId="0" fontId="26" fillId="0" borderId="7" xfId="0" applyFont="1" applyBorder="1" applyAlignment="1"/>
    <xf numFmtId="0" fontId="26" fillId="0" borderId="7" xfId="0" applyFont="1" applyFill="1" applyBorder="1" applyAlignment="1">
      <alignment horizontal="left" vertical="top"/>
    </xf>
    <xf numFmtId="0" fontId="26" fillId="0" borderId="8" xfId="0" applyFont="1" applyFill="1" applyBorder="1" applyAlignment="1">
      <alignment horizontal="left" vertical="top"/>
    </xf>
    <xf numFmtId="0" fontId="26" fillId="0" borderId="0" xfId="0" applyFont="1" applyBorder="1" applyAlignment="1">
      <alignment horizontal="left"/>
    </xf>
    <xf numFmtId="0" fontId="26" fillId="0" borderId="0" xfId="0" applyFont="1" applyFill="1" applyBorder="1" applyAlignment="1">
      <alignment horizontal="left" vertical="top"/>
    </xf>
    <xf numFmtId="0" fontId="20" fillId="0" borderId="0" xfId="0" applyFont="1" applyBorder="1"/>
    <xf numFmtId="0" fontId="26" fillId="0" borderId="0" xfId="0" applyFont="1" applyBorder="1" applyAlignment="1">
      <alignment horizontal="right"/>
    </xf>
    <xf numFmtId="0" fontId="26" fillId="0" borderId="0" xfId="0" applyFont="1" applyAlignment="1">
      <alignment horizontal="left"/>
    </xf>
    <xf numFmtId="0" fontId="21" fillId="0" borderId="0" xfId="0" applyFont="1" applyBorder="1"/>
    <xf numFmtId="20" fontId="20" fillId="0" borderId="0" xfId="0" applyNumberFormat="1" applyFont="1" applyBorder="1"/>
    <xf numFmtId="0" fontId="20" fillId="0" borderId="1" xfId="0" applyFont="1" applyBorder="1"/>
    <xf numFmtId="0" fontId="21" fillId="0" borderId="2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3" xfId="0" applyFont="1" applyBorder="1"/>
    <xf numFmtId="0" fontId="20" fillId="0" borderId="4" xfId="0" applyFont="1" applyBorder="1"/>
    <xf numFmtId="0" fontId="20" fillId="0" borderId="0" xfId="0" applyFont="1" applyBorder="1" applyAlignment="1">
      <alignment horizontal="right" vertical="top"/>
    </xf>
    <xf numFmtId="0" fontId="20" fillId="2" borderId="0" xfId="0" applyFont="1" applyFill="1" applyBorder="1" applyAlignment="1">
      <alignment horizontal="left"/>
    </xf>
    <xf numFmtId="0" fontId="20" fillId="2" borderId="5" xfId="0" applyFont="1" applyFill="1" applyBorder="1"/>
    <xf numFmtId="0" fontId="20" fillId="0" borderId="0" xfId="0" applyFont="1" applyFill="1" applyBorder="1" applyAlignment="1">
      <alignment horizontal="left"/>
    </xf>
    <xf numFmtId="0" fontId="20" fillId="0" borderId="5" xfId="0" applyFont="1" applyFill="1" applyBorder="1" applyAlignment="1">
      <alignment wrapText="1"/>
    </xf>
    <xf numFmtId="0" fontId="20" fillId="0" borderId="7" xfId="0" applyFont="1" applyBorder="1" applyAlignment="1"/>
    <xf numFmtId="0" fontId="20" fillId="0" borderId="7" xfId="0" applyFont="1" applyFill="1" applyBorder="1" applyAlignment="1">
      <alignment horizontal="left" vertical="top"/>
    </xf>
    <xf numFmtId="0" fontId="20" fillId="0" borderId="8" xfId="0" applyFont="1" applyFill="1" applyBorder="1" applyAlignment="1">
      <alignment horizontal="left" vertical="top"/>
    </xf>
    <xf numFmtId="0" fontId="24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left" vertical="center" shrinkToFit="1"/>
    </xf>
    <xf numFmtId="0" fontId="26" fillId="0" borderId="0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left" shrinkToFit="1"/>
    </xf>
    <xf numFmtId="0" fontId="26" fillId="0" borderId="0" xfId="0" applyFont="1" applyBorder="1" applyAlignment="1">
      <alignment horizontal="left" shrinkToFit="1"/>
    </xf>
    <xf numFmtId="0" fontId="26" fillId="0" borderId="0" xfId="0" applyFont="1" applyAlignment="1">
      <alignment horizontal="left"/>
    </xf>
    <xf numFmtId="0" fontId="21" fillId="0" borderId="0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0" xfId="0" applyFont="1" applyAlignment="1">
      <alignment horizontal="left" vertical="top" wrapText="1"/>
    </xf>
    <xf numFmtId="0" fontId="26" fillId="0" borderId="27" xfId="0" applyFont="1" applyBorder="1" applyAlignment="1">
      <alignment horizontal="left" vertical="top" wrapText="1"/>
    </xf>
    <xf numFmtId="0" fontId="27" fillId="0" borderId="2" xfId="0" applyFont="1" applyBorder="1" applyAlignment="1">
      <alignment shrinkToFit="1"/>
    </xf>
    <xf numFmtId="0" fontId="23" fillId="0" borderId="0" xfId="0" applyFont="1" applyAlignment="1"/>
    <xf numFmtId="0" fontId="25" fillId="2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0" fontId="26" fillId="0" borderId="28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top" wrapText="1"/>
    </xf>
    <xf numFmtId="20" fontId="25" fillId="2" borderId="0" xfId="0" applyNumberFormat="1" applyFont="1" applyFill="1" applyBorder="1" applyAlignment="1">
      <alignment horizontal="left" vertical="center" shrinkToFit="1"/>
    </xf>
    <xf numFmtId="0" fontId="25" fillId="2" borderId="0" xfId="0" applyNumberFormat="1" applyFont="1" applyFill="1" applyBorder="1" applyAlignment="1">
      <alignment horizontal="left" vertical="center" shrinkToFit="1"/>
    </xf>
    <xf numFmtId="0" fontId="26" fillId="0" borderId="2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shrinkToFit="1"/>
    </xf>
    <xf numFmtId="0" fontId="20" fillId="0" borderId="0" xfId="0" applyFont="1" applyBorder="1" applyAlignment="1">
      <alignment horizontal="left" shrinkToFit="1"/>
    </xf>
    <xf numFmtId="0" fontId="20" fillId="0" borderId="0" xfId="0" applyFont="1" applyAlignment="1">
      <alignment horizontal="left"/>
    </xf>
    <xf numFmtId="0" fontId="20" fillId="0" borderId="27" xfId="0" applyFont="1" applyBorder="1" applyAlignment="1">
      <alignment horizontal="left" vertical="top" wrapText="1"/>
    </xf>
    <xf numFmtId="0" fontId="21" fillId="0" borderId="2" xfId="0" applyFont="1" applyBorder="1" applyAlignment="1">
      <alignment shrinkToFit="1"/>
    </xf>
    <xf numFmtId="0" fontId="25" fillId="2" borderId="0" xfId="0" applyFont="1" applyFill="1" applyBorder="1" applyAlignment="1">
      <alignment horizontal="left" vertical="center" shrinkToFit="1"/>
    </xf>
    <xf numFmtId="0" fontId="25" fillId="0" borderId="0" xfId="0" applyFont="1" applyFill="1" applyBorder="1" applyAlignment="1">
      <alignment horizontal="left" vertical="center" shrinkToFit="1"/>
    </xf>
    <xf numFmtId="0" fontId="4" fillId="0" borderId="0" xfId="0" applyFont="1"/>
    <xf numFmtId="0" fontId="8" fillId="0" borderId="4" xfId="0" applyFont="1" applyBorder="1" applyAlignment="1">
      <alignment horizontal="left" shrinkToFit="1"/>
    </xf>
    <xf numFmtId="0" fontId="8" fillId="0" borderId="0" xfId="0" applyFont="1" applyBorder="1" applyAlignment="1">
      <alignment horizontal="left" shrinkToFit="1"/>
    </xf>
    <xf numFmtId="0" fontId="9" fillId="0" borderId="0" xfId="0" applyFont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8" fillId="0" borderId="0" xfId="0" applyFont="1" applyBorder="1" applyAlignment="1">
      <alignment horizontal="left" vertical="top" wrapText="1"/>
    </xf>
    <xf numFmtId="0" fontId="9" fillId="0" borderId="2" xfId="0" applyFont="1" applyBorder="1" applyAlignment="1">
      <alignment shrinkToFit="1"/>
    </xf>
    <xf numFmtId="0" fontId="9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20" fontId="12" fillId="0" borderId="0" xfId="0" applyNumberFormat="1" applyFont="1" applyAlignment="1">
      <alignment horizontal="left" vertical="top" wrapText="1"/>
    </xf>
    <xf numFmtId="0" fontId="9" fillId="0" borderId="0" xfId="0" applyNumberFormat="1" applyFont="1" applyAlignment="1">
      <alignment horizontal="left" vertical="top" wrapText="1"/>
    </xf>
    <xf numFmtId="0" fontId="9" fillId="0" borderId="5" xfId="0" applyNumberFormat="1" applyFont="1" applyBorder="1" applyAlignment="1">
      <alignment horizontal="left" vertical="top" wrapText="1"/>
    </xf>
    <xf numFmtId="0" fontId="13" fillId="0" borderId="0" xfId="0" applyNumberFormat="1" applyFont="1" applyAlignment="1">
      <alignment horizontal="left" vertical="top" wrapText="1"/>
    </xf>
    <xf numFmtId="0" fontId="13" fillId="0" borderId="5" xfId="0" applyNumberFormat="1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3" fillId="0" borderId="0" xfId="0" applyFont="1" applyBorder="1" applyAlignment="1">
      <alignment horizontal="left" wrapText="1"/>
    </xf>
    <xf numFmtId="20" fontId="9" fillId="0" borderId="0" xfId="0" applyNumberFormat="1" applyFont="1" applyAlignment="1">
      <alignment horizontal="left" vertical="top" wrapText="1"/>
    </xf>
    <xf numFmtId="0" fontId="16" fillId="0" borderId="2" xfId="0" applyFont="1" applyBorder="1" applyAlignment="1">
      <alignment shrinkToFit="1"/>
    </xf>
    <xf numFmtId="0" fontId="18" fillId="0" borderId="0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27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7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/>
    </xf>
    <xf numFmtId="0" fontId="9" fillId="0" borderId="27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shrinkToFit="1"/>
    </xf>
    <xf numFmtId="0" fontId="18" fillId="0" borderId="0" xfId="0" applyFont="1" applyBorder="1" applyAlignment="1">
      <alignment horizontal="left" shrinkToFit="1"/>
    </xf>
    <xf numFmtId="0" fontId="16" fillId="0" borderId="0" xfId="0" applyFont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16" fillId="0" borderId="7" xfId="0" applyFont="1" applyBorder="1" applyAlignment="1">
      <alignment horizontal="left"/>
    </xf>
  </cellXfs>
  <cellStyles count="401">
    <cellStyle name="Followed Hyperlink" xfId="68" builtinId="9" hidden="1"/>
    <cellStyle name="Followed Hyperlink" xfId="72" builtinId="9" hidden="1"/>
    <cellStyle name="Followed Hyperlink" xfId="76" builtinId="9" hidden="1"/>
    <cellStyle name="Followed Hyperlink" xfId="80" builtinId="9" hidden="1"/>
    <cellStyle name="Followed Hyperlink" xfId="84" builtinId="9" hidden="1"/>
    <cellStyle name="Followed Hyperlink" xfId="88" builtinId="9" hidden="1"/>
    <cellStyle name="Followed Hyperlink" xfId="92" builtinId="9" hidden="1"/>
    <cellStyle name="Followed Hyperlink" xfId="96" builtinId="9" hidden="1"/>
    <cellStyle name="Followed Hyperlink" xfId="100" builtinId="9" hidden="1"/>
    <cellStyle name="Followed Hyperlink" xfId="104" builtinId="9" hidden="1"/>
    <cellStyle name="Followed Hyperlink" xfId="108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4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0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56" builtinId="9" hidden="1"/>
    <cellStyle name="Followed Hyperlink" xfId="160" builtinId="9" hidden="1"/>
    <cellStyle name="Followed Hyperlink" xfId="164" builtinId="9" hidden="1"/>
    <cellStyle name="Followed Hyperlink" xfId="168" builtinId="9" hidden="1"/>
    <cellStyle name="Followed Hyperlink" xfId="172" builtinId="9" hidden="1"/>
    <cellStyle name="Followed Hyperlink" xfId="176" builtinId="9" hidden="1"/>
    <cellStyle name="Followed Hyperlink" xfId="180" builtinId="9" hidden="1"/>
    <cellStyle name="Followed Hyperlink" xfId="184" builtinId="9" hidden="1"/>
    <cellStyle name="Followed Hyperlink" xfId="188" builtinId="9" hidden="1"/>
    <cellStyle name="Followed Hyperlink" xfId="192" builtinId="9" hidden="1"/>
    <cellStyle name="Followed Hyperlink" xfId="196" builtinId="9" hidden="1"/>
    <cellStyle name="Followed Hyperlink" xfId="200" builtinId="9" hidden="1"/>
    <cellStyle name="Followed Hyperlink" xfId="204" builtinId="9" hidden="1"/>
    <cellStyle name="Followed Hyperlink" xfId="208" builtinId="9" hidden="1"/>
    <cellStyle name="Followed Hyperlink" xfId="212" builtinId="9" hidden="1"/>
    <cellStyle name="Followed Hyperlink" xfId="216" builtinId="9" hidden="1"/>
    <cellStyle name="Followed Hyperlink" xfId="220" builtinId="9" hidden="1"/>
    <cellStyle name="Followed Hyperlink" xfId="224" builtinId="9" hidden="1"/>
    <cellStyle name="Followed Hyperlink" xfId="228" builtinId="9" hidden="1"/>
    <cellStyle name="Followed Hyperlink" xfId="232" builtinId="9" hidden="1"/>
    <cellStyle name="Followed Hyperlink" xfId="236" builtinId="9" hidden="1"/>
    <cellStyle name="Followed Hyperlink" xfId="240" builtinId="9" hidden="1"/>
    <cellStyle name="Followed Hyperlink" xfId="244" builtinId="9" hidden="1"/>
    <cellStyle name="Followed Hyperlink" xfId="248" builtinId="9" hidden="1"/>
    <cellStyle name="Followed Hyperlink" xfId="252" builtinId="9" hidden="1"/>
    <cellStyle name="Followed Hyperlink" xfId="256" builtinId="9" hidden="1"/>
    <cellStyle name="Followed Hyperlink" xfId="260" builtinId="9" hidden="1"/>
    <cellStyle name="Followed Hyperlink" xfId="264" builtinId="9" hidden="1"/>
    <cellStyle name="Followed Hyperlink" xfId="268" builtinId="9" hidden="1"/>
    <cellStyle name="Followed Hyperlink" xfId="272" builtinId="9" hidden="1"/>
    <cellStyle name="Followed Hyperlink" xfId="276" builtinId="9" hidden="1"/>
    <cellStyle name="Followed Hyperlink" xfId="280" builtinId="9" hidden="1"/>
    <cellStyle name="Followed Hyperlink" xfId="284" builtinId="9" hidden="1"/>
    <cellStyle name="Followed Hyperlink" xfId="288" builtinId="9" hidden="1"/>
    <cellStyle name="Followed Hyperlink" xfId="292" builtinId="9" hidden="1"/>
    <cellStyle name="Followed Hyperlink" xfId="296" builtinId="9" hidden="1"/>
    <cellStyle name="Followed Hyperlink" xfId="300" builtinId="9" hidden="1"/>
    <cellStyle name="Followed Hyperlink" xfId="304" builtinId="9" hidden="1"/>
    <cellStyle name="Followed Hyperlink" xfId="308" builtinId="9" hidden="1"/>
    <cellStyle name="Followed Hyperlink" xfId="312" builtinId="9" hidden="1"/>
    <cellStyle name="Followed Hyperlink" xfId="316" builtinId="9" hidden="1"/>
    <cellStyle name="Followed Hyperlink" xfId="320" builtinId="9" hidden="1"/>
    <cellStyle name="Followed Hyperlink" xfId="324" builtinId="9" hidden="1"/>
    <cellStyle name="Followed Hyperlink" xfId="328" builtinId="9" hidden="1"/>
    <cellStyle name="Followed Hyperlink" xfId="332" builtinId="9" hidden="1"/>
    <cellStyle name="Followed Hyperlink" xfId="336" builtinId="9" hidden="1"/>
    <cellStyle name="Followed Hyperlink" xfId="340" builtinId="9" hidden="1"/>
    <cellStyle name="Followed Hyperlink" xfId="344" builtinId="9" hidden="1"/>
    <cellStyle name="Followed Hyperlink" xfId="348" builtinId="9" hidden="1"/>
    <cellStyle name="Followed Hyperlink" xfId="352" builtinId="9" hidden="1"/>
    <cellStyle name="Followed Hyperlink" xfId="356" builtinId="9" hidden="1"/>
    <cellStyle name="Followed Hyperlink" xfId="360" builtinId="9" hidden="1"/>
    <cellStyle name="Followed Hyperlink" xfId="364" builtinId="9" hidden="1"/>
    <cellStyle name="Followed Hyperlink" xfId="368" builtinId="9" hidden="1"/>
    <cellStyle name="Followed Hyperlink" xfId="372" builtinId="9" hidden="1"/>
    <cellStyle name="Followed Hyperlink" xfId="376" builtinId="9" hidden="1"/>
    <cellStyle name="Followed Hyperlink" xfId="380" builtinId="9" hidden="1"/>
    <cellStyle name="Followed Hyperlink" xfId="384" builtinId="9" hidden="1"/>
    <cellStyle name="Followed Hyperlink" xfId="388" builtinId="9" hidden="1"/>
    <cellStyle name="Followed Hyperlink" xfId="392" builtinId="9" hidden="1"/>
    <cellStyle name="Followed Hyperlink" xfId="396" builtinId="9" hidden="1"/>
    <cellStyle name="Followed Hyperlink" xfId="398" builtinId="9" hidden="1"/>
    <cellStyle name="Followed Hyperlink" xfId="394" builtinId="9" hidden="1"/>
    <cellStyle name="Followed Hyperlink" xfId="390" builtinId="9" hidden="1"/>
    <cellStyle name="Followed Hyperlink" xfId="386" builtinId="9" hidden="1"/>
    <cellStyle name="Followed Hyperlink" xfId="382" builtinId="9" hidden="1"/>
    <cellStyle name="Followed Hyperlink" xfId="378" builtinId="9" hidden="1"/>
    <cellStyle name="Followed Hyperlink" xfId="374" builtinId="9" hidden="1"/>
    <cellStyle name="Followed Hyperlink" xfId="370" builtinId="9" hidden="1"/>
    <cellStyle name="Followed Hyperlink" xfId="366" builtinId="9" hidden="1"/>
    <cellStyle name="Followed Hyperlink" xfId="362" builtinId="9" hidden="1"/>
    <cellStyle name="Followed Hyperlink" xfId="358" builtinId="9" hidden="1"/>
    <cellStyle name="Followed Hyperlink" xfId="354" builtinId="9" hidden="1"/>
    <cellStyle name="Followed Hyperlink" xfId="350" builtinId="9" hidden="1"/>
    <cellStyle name="Followed Hyperlink" xfId="346" builtinId="9" hidden="1"/>
    <cellStyle name="Followed Hyperlink" xfId="342" builtinId="9" hidden="1"/>
    <cellStyle name="Followed Hyperlink" xfId="338" builtinId="9" hidden="1"/>
    <cellStyle name="Followed Hyperlink" xfId="334" builtinId="9" hidden="1"/>
    <cellStyle name="Followed Hyperlink" xfId="330" builtinId="9" hidden="1"/>
    <cellStyle name="Followed Hyperlink" xfId="326" builtinId="9" hidden="1"/>
    <cellStyle name="Followed Hyperlink" xfId="322" builtinId="9" hidden="1"/>
    <cellStyle name="Followed Hyperlink" xfId="318" builtinId="9" hidden="1"/>
    <cellStyle name="Followed Hyperlink" xfId="314" builtinId="9" hidden="1"/>
    <cellStyle name="Followed Hyperlink" xfId="310" builtinId="9" hidden="1"/>
    <cellStyle name="Followed Hyperlink" xfId="306" builtinId="9" hidden="1"/>
    <cellStyle name="Followed Hyperlink" xfId="302" builtinId="9" hidden="1"/>
    <cellStyle name="Followed Hyperlink" xfId="298" builtinId="9" hidden="1"/>
    <cellStyle name="Followed Hyperlink" xfId="294" builtinId="9" hidden="1"/>
    <cellStyle name="Followed Hyperlink" xfId="290" builtinId="9" hidden="1"/>
    <cellStyle name="Followed Hyperlink" xfId="286" builtinId="9" hidden="1"/>
    <cellStyle name="Followed Hyperlink" xfId="282" builtinId="9" hidden="1"/>
    <cellStyle name="Followed Hyperlink" xfId="278" builtinId="9" hidden="1"/>
    <cellStyle name="Followed Hyperlink" xfId="274" builtinId="9" hidden="1"/>
    <cellStyle name="Followed Hyperlink" xfId="270" builtinId="9" hidden="1"/>
    <cellStyle name="Followed Hyperlink" xfId="266" builtinId="9" hidden="1"/>
    <cellStyle name="Followed Hyperlink" xfId="262" builtinId="9" hidden="1"/>
    <cellStyle name="Followed Hyperlink" xfId="258" builtinId="9" hidden="1"/>
    <cellStyle name="Followed Hyperlink" xfId="254" builtinId="9" hidden="1"/>
    <cellStyle name="Followed Hyperlink" xfId="250" builtinId="9" hidden="1"/>
    <cellStyle name="Followed Hyperlink" xfId="246" builtinId="9" hidden="1"/>
    <cellStyle name="Followed Hyperlink" xfId="242" builtinId="9" hidden="1"/>
    <cellStyle name="Followed Hyperlink" xfId="238" builtinId="9" hidden="1"/>
    <cellStyle name="Followed Hyperlink" xfId="234" builtinId="9" hidden="1"/>
    <cellStyle name="Followed Hyperlink" xfId="230" builtinId="9" hidden="1"/>
    <cellStyle name="Followed Hyperlink" xfId="226" builtinId="9" hidden="1"/>
    <cellStyle name="Followed Hyperlink" xfId="222" builtinId="9" hidden="1"/>
    <cellStyle name="Followed Hyperlink" xfId="218" builtinId="9" hidden="1"/>
    <cellStyle name="Followed Hyperlink" xfId="214" builtinId="9" hidden="1"/>
    <cellStyle name="Followed Hyperlink" xfId="210" builtinId="9" hidden="1"/>
    <cellStyle name="Followed Hyperlink" xfId="206" builtinId="9" hidden="1"/>
    <cellStyle name="Followed Hyperlink" xfId="202" builtinId="9" hidden="1"/>
    <cellStyle name="Followed Hyperlink" xfId="198" builtinId="9" hidden="1"/>
    <cellStyle name="Followed Hyperlink" xfId="194" builtinId="9" hidden="1"/>
    <cellStyle name="Followed Hyperlink" xfId="190" builtinId="9" hidden="1"/>
    <cellStyle name="Followed Hyperlink" xfId="186" builtinId="9" hidden="1"/>
    <cellStyle name="Followed Hyperlink" xfId="182" builtinId="9" hidden="1"/>
    <cellStyle name="Followed Hyperlink" xfId="178" builtinId="9" hidden="1"/>
    <cellStyle name="Followed Hyperlink" xfId="174" builtinId="9" hidden="1"/>
    <cellStyle name="Followed Hyperlink" xfId="170" builtinId="9" hidden="1"/>
    <cellStyle name="Followed Hyperlink" xfId="166" builtinId="9" hidden="1"/>
    <cellStyle name="Followed Hyperlink" xfId="162" builtinId="9" hidden="1"/>
    <cellStyle name="Followed Hyperlink" xfId="158" builtinId="9" hidden="1"/>
    <cellStyle name="Followed Hyperlink" xfId="154" builtinId="9" hidden="1"/>
    <cellStyle name="Followed Hyperlink" xfId="150" builtinId="9" hidden="1"/>
    <cellStyle name="Followed Hyperlink" xfId="146" builtinId="9" hidden="1"/>
    <cellStyle name="Followed Hyperlink" xfId="142" builtinId="9" hidden="1"/>
    <cellStyle name="Followed Hyperlink" xfId="13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18" builtinId="9" hidden="1"/>
    <cellStyle name="Followed Hyperlink" xfId="114" builtinId="9" hidden="1"/>
    <cellStyle name="Followed Hyperlink" xfId="110" builtinId="9" hidden="1"/>
    <cellStyle name="Followed Hyperlink" xfId="106" builtinId="9" hidden="1"/>
    <cellStyle name="Followed Hyperlink" xfId="102" builtinId="9" hidden="1"/>
    <cellStyle name="Followed Hyperlink" xfId="98" builtinId="9" hidden="1"/>
    <cellStyle name="Followed Hyperlink" xfId="94" builtinId="9" hidden="1"/>
    <cellStyle name="Followed Hyperlink" xfId="90" builtinId="9" hidden="1"/>
    <cellStyle name="Followed Hyperlink" xfId="86" builtinId="9" hidden="1"/>
    <cellStyle name="Followed Hyperlink" xfId="82" builtinId="9" hidden="1"/>
    <cellStyle name="Followed Hyperlink" xfId="78" builtinId="9" hidden="1"/>
    <cellStyle name="Followed Hyperlink" xfId="74" builtinId="9" hidden="1"/>
    <cellStyle name="Followed Hyperlink" xfId="70" builtinId="9" hidden="1"/>
    <cellStyle name="Followed Hyperlink" xfId="66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2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Followed Hyperlink" xfId="400" builtinId="9" hidden="1"/>
    <cellStyle name="Hyperlink" xfId="159" builtinId="8" hidden="1"/>
    <cellStyle name="Hyperlink" xfId="161" builtinId="8" hidden="1"/>
    <cellStyle name="Hyperlink" xfId="163" builtinId="8" hidden="1"/>
    <cellStyle name="Hyperlink" xfId="167" builtinId="8" hidden="1"/>
    <cellStyle name="Hyperlink" xfId="169" builtinId="8" hidden="1"/>
    <cellStyle name="Hyperlink" xfId="171" builtinId="8" hidden="1"/>
    <cellStyle name="Hyperlink" xfId="175" builtinId="8" hidden="1"/>
    <cellStyle name="Hyperlink" xfId="177" builtinId="8" hidden="1"/>
    <cellStyle name="Hyperlink" xfId="179" builtinId="8" hidden="1"/>
    <cellStyle name="Hyperlink" xfId="183" builtinId="8" hidden="1"/>
    <cellStyle name="Hyperlink" xfId="185" builtinId="8" hidden="1"/>
    <cellStyle name="Hyperlink" xfId="187" builtinId="8" hidden="1"/>
    <cellStyle name="Hyperlink" xfId="191" builtinId="8" hidden="1"/>
    <cellStyle name="Hyperlink" xfId="193" builtinId="8" hidden="1"/>
    <cellStyle name="Hyperlink" xfId="195" builtinId="8" hidden="1"/>
    <cellStyle name="Hyperlink" xfId="199" builtinId="8" hidden="1"/>
    <cellStyle name="Hyperlink" xfId="201" builtinId="8" hidden="1"/>
    <cellStyle name="Hyperlink" xfId="203" builtinId="8" hidden="1"/>
    <cellStyle name="Hyperlink" xfId="207" builtinId="8" hidden="1"/>
    <cellStyle name="Hyperlink" xfId="209" builtinId="8" hidden="1"/>
    <cellStyle name="Hyperlink" xfId="211" builtinId="8" hidden="1"/>
    <cellStyle name="Hyperlink" xfId="215" builtinId="8" hidden="1"/>
    <cellStyle name="Hyperlink" xfId="217" builtinId="8" hidden="1"/>
    <cellStyle name="Hyperlink" xfId="219" builtinId="8" hidden="1"/>
    <cellStyle name="Hyperlink" xfId="223" builtinId="8" hidden="1"/>
    <cellStyle name="Hyperlink" xfId="225" builtinId="8" hidden="1"/>
    <cellStyle name="Hyperlink" xfId="227" builtinId="8" hidden="1"/>
    <cellStyle name="Hyperlink" xfId="231" builtinId="8" hidden="1"/>
    <cellStyle name="Hyperlink" xfId="233" builtinId="8" hidden="1"/>
    <cellStyle name="Hyperlink" xfId="235" builtinId="8" hidden="1"/>
    <cellStyle name="Hyperlink" xfId="239" builtinId="8" hidden="1"/>
    <cellStyle name="Hyperlink" xfId="241" builtinId="8" hidden="1"/>
    <cellStyle name="Hyperlink" xfId="243" builtinId="8" hidden="1"/>
    <cellStyle name="Hyperlink" xfId="247" builtinId="8" hidden="1"/>
    <cellStyle name="Hyperlink" xfId="249" builtinId="8" hidden="1"/>
    <cellStyle name="Hyperlink" xfId="251" builtinId="8" hidden="1"/>
    <cellStyle name="Hyperlink" xfId="255" builtinId="8" hidden="1"/>
    <cellStyle name="Hyperlink" xfId="257" builtinId="8" hidden="1"/>
    <cellStyle name="Hyperlink" xfId="259" builtinId="8" hidden="1"/>
    <cellStyle name="Hyperlink" xfId="263" builtinId="8" hidden="1"/>
    <cellStyle name="Hyperlink" xfId="265" builtinId="8" hidden="1"/>
    <cellStyle name="Hyperlink" xfId="267" builtinId="8" hidden="1"/>
    <cellStyle name="Hyperlink" xfId="271" builtinId="8" hidden="1"/>
    <cellStyle name="Hyperlink" xfId="273" builtinId="8" hidden="1"/>
    <cellStyle name="Hyperlink" xfId="275" builtinId="8" hidden="1"/>
    <cellStyle name="Hyperlink" xfId="279" builtinId="8" hidden="1"/>
    <cellStyle name="Hyperlink" xfId="281" builtinId="8" hidden="1"/>
    <cellStyle name="Hyperlink" xfId="283" builtinId="8" hidden="1"/>
    <cellStyle name="Hyperlink" xfId="287" builtinId="8" hidden="1"/>
    <cellStyle name="Hyperlink" xfId="289" builtinId="8" hidden="1"/>
    <cellStyle name="Hyperlink" xfId="291" builtinId="8" hidden="1"/>
    <cellStyle name="Hyperlink" xfId="295" builtinId="8" hidden="1"/>
    <cellStyle name="Hyperlink" xfId="297" builtinId="8" hidden="1"/>
    <cellStyle name="Hyperlink" xfId="299" builtinId="8" hidden="1"/>
    <cellStyle name="Hyperlink" xfId="303" builtinId="8" hidden="1"/>
    <cellStyle name="Hyperlink" xfId="305" builtinId="8" hidden="1"/>
    <cellStyle name="Hyperlink" xfId="307" builtinId="8" hidden="1"/>
    <cellStyle name="Hyperlink" xfId="311" builtinId="8" hidden="1"/>
    <cellStyle name="Hyperlink" xfId="313" builtinId="8" hidden="1"/>
    <cellStyle name="Hyperlink" xfId="315" builtinId="8" hidden="1"/>
    <cellStyle name="Hyperlink" xfId="319" builtinId="8" hidden="1"/>
    <cellStyle name="Hyperlink" xfId="321" builtinId="8" hidden="1"/>
    <cellStyle name="Hyperlink" xfId="323" builtinId="8" hidden="1"/>
    <cellStyle name="Hyperlink" xfId="327" builtinId="8" hidden="1"/>
    <cellStyle name="Hyperlink" xfId="329" builtinId="8" hidden="1"/>
    <cellStyle name="Hyperlink" xfId="331" builtinId="8" hidden="1"/>
    <cellStyle name="Hyperlink" xfId="335" builtinId="8" hidden="1"/>
    <cellStyle name="Hyperlink" xfId="337" builtinId="8" hidden="1"/>
    <cellStyle name="Hyperlink" xfId="339" builtinId="8" hidden="1"/>
    <cellStyle name="Hyperlink" xfId="343" builtinId="8" hidden="1"/>
    <cellStyle name="Hyperlink" xfId="345" builtinId="8" hidden="1"/>
    <cellStyle name="Hyperlink" xfId="347" builtinId="8" hidden="1"/>
    <cellStyle name="Hyperlink" xfId="351" builtinId="8" hidden="1"/>
    <cellStyle name="Hyperlink" xfId="353" builtinId="8" hidden="1"/>
    <cellStyle name="Hyperlink" xfId="355" builtinId="8" hidden="1"/>
    <cellStyle name="Hyperlink" xfId="359" builtinId="8" hidden="1"/>
    <cellStyle name="Hyperlink" xfId="361" builtinId="8" hidden="1"/>
    <cellStyle name="Hyperlink" xfId="363" builtinId="8" hidden="1"/>
    <cellStyle name="Hyperlink" xfId="367" builtinId="8" hidden="1"/>
    <cellStyle name="Hyperlink" xfId="369" builtinId="8" hidden="1"/>
    <cellStyle name="Hyperlink" xfId="371" builtinId="8" hidden="1"/>
    <cellStyle name="Hyperlink" xfId="375" builtinId="8" hidden="1"/>
    <cellStyle name="Hyperlink" xfId="377" builtinId="8" hidden="1"/>
    <cellStyle name="Hyperlink" xfId="379" builtinId="8" hidden="1"/>
    <cellStyle name="Hyperlink" xfId="383" builtinId="8" hidden="1"/>
    <cellStyle name="Hyperlink" xfId="385" builtinId="8" hidden="1"/>
    <cellStyle name="Hyperlink" xfId="387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89" builtinId="8" hidden="1"/>
    <cellStyle name="Hyperlink" xfId="381" builtinId="8" hidden="1"/>
    <cellStyle name="Hyperlink" xfId="373" builtinId="8" hidden="1"/>
    <cellStyle name="Hyperlink" xfId="365" builtinId="8" hidden="1"/>
    <cellStyle name="Hyperlink" xfId="357" builtinId="8" hidden="1"/>
    <cellStyle name="Hyperlink" xfId="349" builtinId="8" hidden="1"/>
    <cellStyle name="Hyperlink" xfId="341" builtinId="8" hidden="1"/>
    <cellStyle name="Hyperlink" xfId="333" builtinId="8" hidden="1"/>
    <cellStyle name="Hyperlink" xfId="325" builtinId="8" hidden="1"/>
    <cellStyle name="Hyperlink" xfId="317" builtinId="8" hidden="1"/>
    <cellStyle name="Hyperlink" xfId="309" builtinId="8" hidden="1"/>
    <cellStyle name="Hyperlink" xfId="301" builtinId="8" hidden="1"/>
    <cellStyle name="Hyperlink" xfId="293" builtinId="8" hidden="1"/>
    <cellStyle name="Hyperlink" xfId="285" builtinId="8" hidden="1"/>
    <cellStyle name="Hyperlink" xfId="277" builtinId="8" hidden="1"/>
    <cellStyle name="Hyperlink" xfId="269" builtinId="8" hidden="1"/>
    <cellStyle name="Hyperlink" xfId="261" builtinId="8" hidden="1"/>
    <cellStyle name="Hyperlink" xfId="253" builtinId="8" hidden="1"/>
    <cellStyle name="Hyperlink" xfId="245" builtinId="8" hidden="1"/>
    <cellStyle name="Hyperlink" xfId="237" builtinId="8" hidden="1"/>
    <cellStyle name="Hyperlink" xfId="229" builtinId="8" hidden="1"/>
    <cellStyle name="Hyperlink" xfId="221" builtinId="8" hidden="1"/>
    <cellStyle name="Hyperlink" xfId="213" builtinId="8" hidden="1"/>
    <cellStyle name="Hyperlink" xfId="205" builtinId="8" hidden="1"/>
    <cellStyle name="Hyperlink" xfId="197" builtinId="8" hidden="1"/>
    <cellStyle name="Hyperlink" xfId="189" builtinId="8" hidden="1"/>
    <cellStyle name="Hyperlink" xfId="181" builtinId="8" hidden="1"/>
    <cellStyle name="Hyperlink" xfId="173" builtinId="8" hidden="1"/>
    <cellStyle name="Hyperlink" xfId="165" builtinId="8" hidden="1"/>
    <cellStyle name="Hyperlink" xfId="157" builtinId="8" hidden="1"/>
    <cellStyle name="Hyperlink" xfId="67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51" builtinId="8" hidden="1"/>
    <cellStyle name="Hyperlink" xfId="153" builtinId="8" hidden="1"/>
    <cellStyle name="Hyperlink" xfId="155" builtinId="8" hidden="1"/>
    <cellStyle name="Hyperlink" xfId="149" builtinId="8" hidden="1"/>
    <cellStyle name="Hyperlink" xfId="133" builtinId="8" hidden="1"/>
    <cellStyle name="Hyperlink" xfId="117" builtinId="8" hidden="1"/>
    <cellStyle name="Hyperlink" xfId="101" builtinId="8" hidden="1"/>
    <cellStyle name="Hyperlink" xfId="85" builtinId="8" hidden="1"/>
    <cellStyle name="Hyperlink" xfId="69" builtinId="8" hidden="1"/>
    <cellStyle name="Hyperlink" xfId="31" builtinId="8" hidden="1"/>
    <cellStyle name="Hyperlink" xfId="33" builtinId="8" hidden="1"/>
    <cellStyle name="Hyperlink" xfId="35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37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Hyperlink" xfId="399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14</xdr:row>
      <xdr:rowOff>0</xdr:rowOff>
    </xdr:from>
    <xdr:to>
      <xdr:col>6</xdr:col>
      <xdr:colOff>304800</xdr:colOff>
      <xdr:row>15</xdr:row>
      <xdr:rowOff>2249</xdr:rowOff>
    </xdr:to>
    <xdr:sp macro="" textlink="">
      <xdr:nvSpPr>
        <xdr:cNvPr id="1026" name="&lt;B7EFD751-09AA-491C-9F2C-A600F046105B&gt;">
          <a:extLst>
            <a:ext uri="{FF2B5EF4-FFF2-40B4-BE49-F238E27FC236}">
              <a16:creationId xmlns:a16="http://schemas.microsoft.com/office/drawing/2014/main" id="{1D028B8B-3EEB-A747-80F7-D77651BF0992}"/>
            </a:ext>
          </a:extLst>
        </xdr:cNvPr>
        <xdr:cNvSpPr>
          <a:spLocks noChangeAspect="1" noChangeArrowheads="1"/>
        </xdr:cNvSpPr>
      </xdr:nvSpPr>
      <xdr:spPr bwMode="auto">
        <a:xfrm>
          <a:off x="7010400" y="546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31</xdr:row>
      <xdr:rowOff>0</xdr:rowOff>
    </xdr:from>
    <xdr:ext cx="304800" cy="308161"/>
    <xdr:sp macro="" textlink="">
      <xdr:nvSpPr>
        <xdr:cNvPr id="5" name="&lt;B7EFD751-09AA-491C-9F2C-A600F046105B&gt;">
          <a:extLst>
            <a:ext uri="{FF2B5EF4-FFF2-40B4-BE49-F238E27FC236}">
              <a16:creationId xmlns:a16="http://schemas.microsoft.com/office/drawing/2014/main" id="{3082F89E-17AD-9F45-A5BC-29B055F24988}"/>
            </a:ext>
          </a:extLst>
        </xdr:cNvPr>
        <xdr:cNvSpPr>
          <a:spLocks noChangeAspect="1" noChangeArrowheads="1"/>
        </xdr:cNvSpPr>
      </xdr:nvSpPr>
      <xdr:spPr bwMode="auto">
        <a:xfrm>
          <a:off x="7013015" y="5500221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8161"/>
    <xdr:sp macro="" textlink="">
      <xdr:nvSpPr>
        <xdr:cNvPr id="7" name="&lt;B7EFD751-09AA-491C-9F2C-A600F046105B&gt;">
          <a:extLst>
            <a:ext uri="{FF2B5EF4-FFF2-40B4-BE49-F238E27FC236}">
              <a16:creationId xmlns:a16="http://schemas.microsoft.com/office/drawing/2014/main" id="{E87D988F-685F-564B-863C-C9634BD2D909}"/>
            </a:ext>
          </a:extLst>
        </xdr:cNvPr>
        <xdr:cNvSpPr>
          <a:spLocks noChangeAspect="1" noChangeArrowheads="1"/>
        </xdr:cNvSpPr>
      </xdr:nvSpPr>
      <xdr:spPr bwMode="auto">
        <a:xfrm>
          <a:off x="7013015" y="5500221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8161"/>
    <xdr:sp macro="" textlink="">
      <xdr:nvSpPr>
        <xdr:cNvPr id="6" name="&lt;B7EFD751-09AA-491C-9F2C-A600F046105B&gt;">
          <a:extLst>
            <a:ext uri="{FF2B5EF4-FFF2-40B4-BE49-F238E27FC236}">
              <a16:creationId xmlns:a16="http://schemas.microsoft.com/office/drawing/2014/main" id="{6A648D83-2916-3348-BC81-F4EFD25E7DAB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3859933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8161"/>
    <xdr:sp macro="" textlink="">
      <xdr:nvSpPr>
        <xdr:cNvPr id="8" name="&lt;B7EFD751-09AA-491C-9F2C-A600F046105B&gt;">
          <a:extLst>
            <a:ext uri="{FF2B5EF4-FFF2-40B4-BE49-F238E27FC236}">
              <a16:creationId xmlns:a16="http://schemas.microsoft.com/office/drawing/2014/main" id="{804C81BC-7957-5C4C-A5D6-FA02299A6CFD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3859933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7049"/>
    <xdr:sp macro="" textlink="">
      <xdr:nvSpPr>
        <xdr:cNvPr id="15" name="&lt;B7EFD751-09AA-491C-9F2C-A600F046105B&gt;">
          <a:extLst>
            <a:ext uri="{FF2B5EF4-FFF2-40B4-BE49-F238E27FC236}">
              <a16:creationId xmlns:a16="http://schemas.microsoft.com/office/drawing/2014/main" id="{DE9322FF-FFAD-2244-B322-CA7D6320904F}"/>
            </a:ext>
          </a:extLst>
        </xdr:cNvPr>
        <xdr:cNvSpPr>
          <a:spLocks noChangeAspect="1" noChangeArrowheads="1"/>
        </xdr:cNvSpPr>
      </xdr:nvSpPr>
      <xdr:spPr bwMode="auto">
        <a:xfrm>
          <a:off x="5858933" y="5494867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8161"/>
    <xdr:sp macro="" textlink="">
      <xdr:nvSpPr>
        <xdr:cNvPr id="16" name="&lt;B7EFD751-09AA-491C-9F2C-A600F046105B&gt;">
          <a:extLst>
            <a:ext uri="{FF2B5EF4-FFF2-40B4-BE49-F238E27FC236}">
              <a16:creationId xmlns:a16="http://schemas.microsoft.com/office/drawing/2014/main" id="{BD76EC55-45EA-8847-B11E-E219C9985C59}"/>
            </a:ext>
          </a:extLst>
        </xdr:cNvPr>
        <xdr:cNvSpPr>
          <a:spLocks noChangeAspect="1" noChangeArrowheads="1"/>
        </xdr:cNvSpPr>
      </xdr:nvSpPr>
      <xdr:spPr bwMode="auto">
        <a:xfrm>
          <a:off x="5858933" y="5494867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7049"/>
    <xdr:sp macro="" textlink="">
      <xdr:nvSpPr>
        <xdr:cNvPr id="17" name="&lt;B7EFD751-09AA-491C-9F2C-A600F046105B&gt;">
          <a:extLst>
            <a:ext uri="{FF2B5EF4-FFF2-40B4-BE49-F238E27FC236}">
              <a16:creationId xmlns:a16="http://schemas.microsoft.com/office/drawing/2014/main" id="{22E4A129-CBA6-7542-AD0C-59479C2E82F7}"/>
            </a:ext>
          </a:extLst>
        </xdr:cNvPr>
        <xdr:cNvSpPr>
          <a:spLocks noChangeAspect="1" noChangeArrowheads="1"/>
        </xdr:cNvSpPr>
      </xdr:nvSpPr>
      <xdr:spPr bwMode="auto">
        <a:xfrm>
          <a:off x="5858933" y="5494867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8161"/>
    <xdr:sp macro="" textlink="">
      <xdr:nvSpPr>
        <xdr:cNvPr id="18" name="&lt;B7EFD751-09AA-491C-9F2C-A600F046105B&gt;">
          <a:extLst>
            <a:ext uri="{FF2B5EF4-FFF2-40B4-BE49-F238E27FC236}">
              <a16:creationId xmlns:a16="http://schemas.microsoft.com/office/drawing/2014/main" id="{C1C59A4F-AA84-D04B-B425-C0A3C6D1B466}"/>
            </a:ext>
          </a:extLst>
        </xdr:cNvPr>
        <xdr:cNvSpPr>
          <a:spLocks noChangeAspect="1" noChangeArrowheads="1"/>
        </xdr:cNvSpPr>
      </xdr:nvSpPr>
      <xdr:spPr bwMode="auto">
        <a:xfrm>
          <a:off x="5858933" y="5494867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8161"/>
    <xdr:sp macro="" textlink="">
      <xdr:nvSpPr>
        <xdr:cNvPr id="13" name="&lt;B7EFD751-09AA-491C-9F2C-A600F046105B&gt;">
          <a:extLst>
            <a:ext uri="{FF2B5EF4-FFF2-40B4-BE49-F238E27FC236}">
              <a16:creationId xmlns:a16="http://schemas.microsoft.com/office/drawing/2014/main" id="{788BF484-7806-5A4B-8DAC-276A0169620C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7475200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7049"/>
    <xdr:sp macro="" textlink="">
      <xdr:nvSpPr>
        <xdr:cNvPr id="14" name="&lt;B7EFD751-09AA-491C-9F2C-A600F046105B&gt;">
          <a:extLst>
            <a:ext uri="{FF2B5EF4-FFF2-40B4-BE49-F238E27FC236}">
              <a16:creationId xmlns:a16="http://schemas.microsoft.com/office/drawing/2014/main" id="{11429A19-FD4B-174D-A321-258019D19185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7475200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8161"/>
    <xdr:sp macro="" textlink="">
      <xdr:nvSpPr>
        <xdr:cNvPr id="19" name="&lt;B7EFD751-09AA-491C-9F2C-A600F046105B&gt;">
          <a:extLst>
            <a:ext uri="{FF2B5EF4-FFF2-40B4-BE49-F238E27FC236}">
              <a16:creationId xmlns:a16="http://schemas.microsoft.com/office/drawing/2014/main" id="{F93079A1-AFF3-774C-9029-2BF211C13982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7475200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8161"/>
    <xdr:sp macro="" textlink="">
      <xdr:nvSpPr>
        <xdr:cNvPr id="20" name="&lt;B7EFD751-09AA-491C-9F2C-A600F046105B&gt;">
          <a:extLst>
            <a:ext uri="{FF2B5EF4-FFF2-40B4-BE49-F238E27FC236}">
              <a16:creationId xmlns:a16="http://schemas.microsoft.com/office/drawing/2014/main" id="{B1A8E2B4-3B33-FD4B-A84F-D1092C539B74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2479867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7049"/>
    <xdr:sp macro="" textlink="">
      <xdr:nvSpPr>
        <xdr:cNvPr id="21" name="&lt;B7EFD751-09AA-491C-9F2C-A600F046105B&gt;">
          <a:extLst>
            <a:ext uri="{FF2B5EF4-FFF2-40B4-BE49-F238E27FC236}">
              <a16:creationId xmlns:a16="http://schemas.microsoft.com/office/drawing/2014/main" id="{2AB0073C-1C40-DC46-B931-B07BC71DCFDD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2479867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8161"/>
    <xdr:sp macro="" textlink="">
      <xdr:nvSpPr>
        <xdr:cNvPr id="22" name="&lt;B7EFD751-09AA-491C-9F2C-A600F046105B&gt;">
          <a:extLst>
            <a:ext uri="{FF2B5EF4-FFF2-40B4-BE49-F238E27FC236}">
              <a16:creationId xmlns:a16="http://schemas.microsoft.com/office/drawing/2014/main" id="{D4AA97D2-E7AC-C64C-B115-B45432232016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2479867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8161"/>
    <xdr:sp macro="" textlink="">
      <xdr:nvSpPr>
        <xdr:cNvPr id="23" name="&lt;B7EFD751-09AA-491C-9F2C-A600F046105B&gt;">
          <a:extLst>
            <a:ext uri="{FF2B5EF4-FFF2-40B4-BE49-F238E27FC236}">
              <a16:creationId xmlns:a16="http://schemas.microsoft.com/office/drawing/2014/main" id="{8F680661-73C8-C645-81C1-E8D2C0CFD1C3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3072533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7049"/>
    <xdr:sp macro="" textlink="">
      <xdr:nvSpPr>
        <xdr:cNvPr id="24" name="&lt;B7EFD751-09AA-491C-9F2C-A600F046105B&gt;">
          <a:extLst>
            <a:ext uri="{FF2B5EF4-FFF2-40B4-BE49-F238E27FC236}">
              <a16:creationId xmlns:a16="http://schemas.microsoft.com/office/drawing/2014/main" id="{1C4B0F58-3CFA-7140-807E-BB83216A12DF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3072533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8161"/>
    <xdr:sp macro="" textlink="">
      <xdr:nvSpPr>
        <xdr:cNvPr id="25" name="&lt;B7EFD751-09AA-491C-9F2C-A600F046105B&gt;">
          <a:extLst>
            <a:ext uri="{FF2B5EF4-FFF2-40B4-BE49-F238E27FC236}">
              <a16:creationId xmlns:a16="http://schemas.microsoft.com/office/drawing/2014/main" id="{DBB026F6-04BB-884C-9481-A0A557FACD5F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3072533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8161"/>
    <xdr:sp macro="" textlink="">
      <xdr:nvSpPr>
        <xdr:cNvPr id="26" name="&lt;B7EFD751-09AA-491C-9F2C-A600F046105B&gt;">
          <a:extLst>
            <a:ext uri="{FF2B5EF4-FFF2-40B4-BE49-F238E27FC236}">
              <a16:creationId xmlns:a16="http://schemas.microsoft.com/office/drawing/2014/main" id="{07743986-523D-1648-A5F4-7BC884CE46C6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6171333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8161"/>
    <xdr:sp macro="" textlink="">
      <xdr:nvSpPr>
        <xdr:cNvPr id="27" name="&lt;B7EFD751-09AA-491C-9F2C-A600F046105B&gt;">
          <a:extLst>
            <a:ext uri="{FF2B5EF4-FFF2-40B4-BE49-F238E27FC236}">
              <a16:creationId xmlns:a16="http://schemas.microsoft.com/office/drawing/2014/main" id="{3A695775-5106-4042-BFF6-DDB1B0BD4FAC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6171333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7049"/>
    <xdr:sp macro="" textlink="">
      <xdr:nvSpPr>
        <xdr:cNvPr id="28" name="&lt;B7EFD751-09AA-491C-9F2C-A600F046105B&gt;">
          <a:extLst>
            <a:ext uri="{FF2B5EF4-FFF2-40B4-BE49-F238E27FC236}">
              <a16:creationId xmlns:a16="http://schemas.microsoft.com/office/drawing/2014/main" id="{943FF0F1-0F7A-C848-9CC7-720B0023EAB4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6171333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8161"/>
    <xdr:sp macro="" textlink="">
      <xdr:nvSpPr>
        <xdr:cNvPr id="29" name="&lt;B7EFD751-09AA-491C-9F2C-A600F046105B&gt;">
          <a:extLst>
            <a:ext uri="{FF2B5EF4-FFF2-40B4-BE49-F238E27FC236}">
              <a16:creationId xmlns:a16="http://schemas.microsoft.com/office/drawing/2014/main" id="{7DDD3814-E04D-504A-9898-0FACFA3F064C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6171333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8161"/>
    <xdr:sp macro="" textlink="">
      <xdr:nvSpPr>
        <xdr:cNvPr id="30" name="&lt;B7EFD751-09AA-491C-9F2C-A600F046105B&gt;">
          <a:extLst>
            <a:ext uri="{FF2B5EF4-FFF2-40B4-BE49-F238E27FC236}">
              <a16:creationId xmlns:a16="http://schemas.microsoft.com/office/drawing/2014/main" id="{3A3065B6-0B2B-9F44-B906-15DD97A46E75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0938933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7049"/>
    <xdr:sp macro="" textlink="">
      <xdr:nvSpPr>
        <xdr:cNvPr id="31" name="&lt;B7EFD751-09AA-491C-9F2C-A600F046105B&gt;">
          <a:extLst>
            <a:ext uri="{FF2B5EF4-FFF2-40B4-BE49-F238E27FC236}">
              <a16:creationId xmlns:a16="http://schemas.microsoft.com/office/drawing/2014/main" id="{F929A96E-47AC-654B-BB63-57A829534E77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0938933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8161"/>
    <xdr:sp macro="" textlink="">
      <xdr:nvSpPr>
        <xdr:cNvPr id="32" name="&lt;B7EFD751-09AA-491C-9F2C-A600F046105B&gt;">
          <a:extLst>
            <a:ext uri="{FF2B5EF4-FFF2-40B4-BE49-F238E27FC236}">
              <a16:creationId xmlns:a16="http://schemas.microsoft.com/office/drawing/2014/main" id="{6417C38C-F40A-F64F-9258-3B909DA1F594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0938933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8161"/>
    <xdr:sp macro="" textlink="">
      <xdr:nvSpPr>
        <xdr:cNvPr id="33" name="&lt;B7EFD751-09AA-491C-9F2C-A600F046105B&gt;">
          <a:extLst>
            <a:ext uri="{FF2B5EF4-FFF2-40B4-BE49-F238E27FC236}">
              <a16:creationId xmlns:a16="http://schemas.microsoft.com/office/drawing/2014/main" id="{0911D783-0E5F-7442-8631-FB7E8AD17C1A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0938933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7049"/>
    <xdr:sp macro="" textlink="">
      <xdr:nvSpPr>
        <xdr:cNvPr id="34" name="&lt;B7EFD751-09AA-491C-9F2C-A600F046105B&gt;">
          <a:extLst>
            <a:ext uri="{FF2B5EF4-FFF2-40B4-BE49-F238E27FC236}">
              <a16:creationId xmlns:a16="http://schemas.microsoft.com/office/drawing/2014/main" id="{C23D0E53-5D29-6141-B1FF-7BB8F5E76889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0938933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8161"/>
    <xdr:sp macro="" textlink="">
      <xdr:nvSpPr>
        <xdr:cNvPr id="35" name="&lt;B7EFD751-09AA-491C-9F2C-A600F046105B&gt;">
          <a:extLst>
            <a:ext uri="{FF2B5EF4-FFF2-40B4-BE49-F238E27FC236}">
              <a16:creationId xmlns:a16="http://schemas.microsoft.com/office/drawing/2014/main" id="{FD50302F-887C-2C44-B24F-1E2B4B309F94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0938933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8161"/>
    <xdr:sp macro="" textlink="">
      <xdr:nvSpPr>
        <xdr:cNvPr id="36" name="&lt;B7EFD751-09AA-491C-9F2C-A600F046105B&gt;">
          <a:extLst>
            <a:ext uri="{FF2B5EF4-FFF2-40B4-BE49-F238E27FC236}">
              <a16:creationId xmlns:a16="http://schemas.microsoft.com/office/drawing/2014/main" id="{923AE693-6A46-5E40-AD92-0366623EED35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0346267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7049"/>
    <xdr:sp macro="" textlink="">
      <xdr:nvSpPr>
        <xdr:cNvPr id="37" name="&lt;B7EFD751-09AA-491C-9F2C-A600F046105B&gt;">
          <a:extLst>
            <a:ext uri="{FF2B5EF4-FFF2-40B4-BE49-F238E27FC236}">
              <a16:creationId xmlns:a16="http://schemas.microsoft.com/office/drawing/2014/main" id="{0D72D62F-27B3-664B-9C29-03D448E7AB85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0346267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8161"/>
    <xdr:sp macro="" textlink="">
      <xdr:nvSpPr>
        <xdr:cNvPr id="38" name="&lt;B7EFD751-09AA-491C-9F2C-A600F046105B&gt;">
          <a:extLst>
            <a:ext uri="{FF2B5EF4-FFF2-40B4-BE49-F238E27FC236}">
              <a16:creationId xmlns:a16="http://schemas.microsoft.com/office/drawing/2014/main" id="{CCA0ADCA-8D78-744B-B138-27C78F7CB10F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0346267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8161"/>
    <xdr:sp macro="" textlink="">
      <xdr:nvSpPr>
        <xdr:cNvPr id="39" name="&lt;B7EFD751-09AA-491C-9F2C-A600F046105B&gt;">
          <a:extLst>
            <a:ext uri="{FF2B5EF4-FFF2-40B4-BE49-F238E27FC236}">
              <a16:creationId xmlns:a16="http://schemas.microsoft.com/office/drawing/2014/main" id="{C58EADDD-57F3-F046-808B-1103F18E0570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0651067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8161"/>
    <xdr:sp macro="" textlink="">
      <xdr:nvSpPr>
        <xdr:cNvPr id="40" name="&lt;B7EFD751-09AA-491C-9F2C-A600F046105B&gt;">
          <a:extLst>
            <a:ext uri="{FF2B5EF4-FFF2-40B4-BE49-F238E27FC236}">
              <a16:creationId xmlns:a16="http://schemas.microsoft.com/office/drawing/2014/main" id="{199B99DE-4DD1-3F45-83EE-B964089BD4B1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2801600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8161"/>
    <xdr:sp macro="" textlink="">
      <xdr:nvSpPr>
        <xdr:cNvPr id="41" name="&lt;B7EFD751-09AA-491C-9F2C-A600F046105B&gt;">
          <a:extLst>
            <a:ext uri="{FF2B5EF4-FFF2-40B4-BE49-F238E27FC236}">
              <a16:creationId xmlns:a16="http://schemas.microsoft.com/office/drawing/2014/main" id="{D9B1C6CB-F836-2B45-9F11-94EC1ED2FB56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0651067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7049"/>
    <xdr:sp macro="" textlink="">
      <xdr:nvSpPr>
        <xdr:cNvPr id="42" name="&lt;B7EFD751-09AA-491C-9F2C-A600F046105B&gt;">
          <a:extLst>
            <a:ext uri="{FF2B5EF4-FFF2-40B4-BE49-F238E27FC236}">
              <a16:creationId xmlns:a16="http://schemas.microsoft.com/office/drawing/2014/main" id="{17371084-8607-1846-86E5-ADDBBD790894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0651067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8161"/>
    <xdr:sp macro="" textlink="">
      <xdr:nvSpPr>
        <xdr:cNvPr id="43" name="&lt;B7EFD751-09AA-491C-9F2C-A600F046105B&gt;">
          <a:extLst>
            <a:ext uri="{FF2B5EF4-FFF2-40B4-BE49-F238E27FC236}">
              <a16:creationId xmlns:a16="http://schemas.microsoft.com/office/drawing/2014/main" id="{DC46FC55-C896-8D44-9B77-AA30AE8B44BB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0651067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7049"/>
    <xdr:sp macro="" textlink="">
      <xdr:nvSpPr>
        <xdr:cNvPr id="44" name="&lt;B7EFD751-09AA-491C-9F2C-A600F046105B&gt;">
          <a:extLst>
            <a:ext uri="{FF2B5EF4-FFF2-40B4-BE49-F238E27FC236}">
              <a16:creationId xmlns:a16="http://schemas.microsoft.com/office/drawing/2014/main" id="{F9F94916-A885-2D43-A077-F7BE5FB35596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2801600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8161"/>
    <xdr:sp macro="" textlink="">
      <xdr:nvSpPr>
        <xdr:cNvPr id="45" name="&lt;B7EFD751-09AA-491C-9F2C-A600F046105B&gt;">
          <a:extLst>
            <a:ext uri="{FF2B5EF4-FFF2-40B4-BE49-F238E27FC236}">
              <a16:creationId xmlns:a16="http://schemas.microsoft.com/office/drawing/2014/main" id="{B931D193-B1FC-2748-8BC1-30D60B7BA90F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2801600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8161"/>
    <xdr:sp macro="" textlink="">
      <xdr:nvSpPr>
        <xdr:cNvPr id="46" name="&lt;B7EFD751-09AA-491C-9F2C-A600F046105B&gt;">
          <a:extLst>
            <a:ext uri="{FF2B5EF4-FFF2-40B4-BE49-F238E27FC236}">
              <a16:creationId xmlns:a16="http://schemas.microsoft.com/office/drawing/2014/main" id="{E3345DFF-82D2-4C44-B481-E1474689B30B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0261600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8161"/>
    <xdr:sp macro="" textlink="">
      <xdr:nvSpPr>
        <xdr:cNvPr id="47" name="&lt;B7EFD751-09AA-491C-9F2C-A600F046105B&gt;">
          <a:extLst>
            <a:ext uri="{FF2B5EF4-FFF2-40B4-BE49-F238E27FC236}">
              <a16:creationId xmlns:a16="http://schemas.microsoft.com/office/drawing/2014/main" id="{6F3262E8-7AF6-2045-AE90-4EBC9DA46154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2412133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8161"/>
    <xdr:sp macro="" textlink="">
      <xdr:nvSpPr>
        <xdr:cNvPr id="48" name="&lt;B7EFD751-09AA-491C-9F2C-A600F046105B&gt;">
          <a:extLst>
            <a:ext uri="{FF2B5EF4-FFF2-40B4-BE49-F238E27FC236}">
              <a16:creationId xmlns:a16="http://schemas.microsoft.com/office/drawing/2014/main" id="{29C0121E-A1A8-AE4D-9D7E-9D0914BCE89D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0261600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7049"/>
    <xdr:sp macro="" textlink="">
      <xdr:nvSpPr>
        <xdr:cNvPr id="49" name="&lt;B7EFD751-09AA-491C-9F2C-A600F046105B&gt;">
          <a:extLst>
            <a:ext uri="{FF2B5EF4-FFF2-40B4-BE49-F238E27FC236}">
              <a16:creationId xmlns:a16="http://schemas.microsoft.com/office/drawing/2014/main" id="{7AD9933E-3538-BF4F-80B0-07A88B0B7D4B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0261600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8161"/>
    <xdr:sp macro="" textlink="">
      <xdr:nvSpPr>
        <xdr:cNvPr id="50" name="&lt;B7EFD751-09AA-491C-9F2C-A600F046105B&gt;">
          <a:extLst>
            <a:ext uri="{FF2B5EF4-FFF2-40B4-BE49-F238E27FC236}">
              <a16:creationId xmlns:a16="http://schemas.microsoft.com/office/drawing/2014/main" id="{60C06E65-462B-7740-8096-33A55AB34E86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0261600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7049"/>
    <xdr:sp macro="" textlink="">
      <xdr:nvSpPr>
        <xdr:cNvPr id="51" name="&lt;B7EFD751-09AA-491C-9F2C-A600F046105B&gt;">
          <a:extLst>
            <a:ext uri="{FF2B5EF4-FFF2-40B4-BE49-F238E27FC236}">
              <a16:creationId xmlns:a16="http://schemas.microsoft.com/office/drawing/2014/main" id="{62FAE3EF-E801-D64E-A58B-9548C1D7EE2C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2412133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8161"/>
    <xdr:sp macro="" textlink="">
      <xdr:nvSpPr>
        <xdr:cNvPr id="52" name="&lt;B7EFD751-09AA-491C-9F2C-A600F046105B&gt;">
          <a:extLst>
            <a:ext uri="{FF2B5EF4-FFF2-40B4-BE49-F238E27FC236}">
              <a16:creationId xmlns:a16="http://schemas.microsoft.com/office/drawing/2014/main" id="{74029F59-4F05-2640-899C-C37CFBECB69B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2412133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8161"/>
    <xdr:sp macro="" textlink="">
      <xdr:nvSpPr>
        <xdr:cNvPr id="53" name="&lt;B7EFD751-09AA-491C-9F2C-A600F046105B&gt;">
          <a:extLst>
            <a:ext uri="{FF2B5EF4-FFF2-40B4-BE49-F238E27FC236}">
              <a16:creationId xmlns:a16="http://schemas.microsoft.com/office/drawing/2014/main" id="{36824DFC-0F88-2742-9292-A46A54E9DF4E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0261600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8161"/>
    <xdr:sp macro="" textlink="">
      <xdr:nvSpPr>
        <xdr:cNvPr id="54" name="&lt;B7EFD751-09AA-491C-9F2C-A600F046105B&gt;">
          <a:extLst>
            <a:ext uri="{FF2B5EF4-FFF2-40B4-BE49-F238E27FC236}">
              <a16:creationId xmlns:a16="http://schemas.microsoft.com/office/drawing/2014/main" id="{2A7EBD89-A277-034A-9262-56082EDC2534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2412133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8161"/>
    <xdr:sp macro="" textlink="">
      <xdr:nvSpPr>
        <xdr:cNvPr id="55" name="&lt;B7EFD751-09AA-491C-9F2C-A600F046105B&gt;">
          <a:extLst>
            <a:ext uri="{FF2B5EF4-FFF2-40B4-BE49-F238E27FC236}">
              <a16:creationId xmlns:a16="http://schemas.microsoft.com/office/drawing/2014/main" id="{08D3FCF2-E660-A640-8B40-AB46C6B6FEF9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0261600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7049"/>
    <xdr:sp macro="" textlink="">
      <xdr:nvSpPr>
        <xdr:cNvPr id="56" name="&lt;B7EFD751-09AA-491C-9F2C-A600F046105B&gt;">
          <a:extLst>
            <a:ext uri="{FF2B5EF4-FFF2-40B4-BE49-F238E27FC236}">
              <a16:creationId xmlns:a16="http://schemas.microsoft.com/office/drawing/2014/main" id="{6AF71D8A-0C7A-F148-9BBA-D07C6C75EEEB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0261600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8161"/>
    <xdr:sp macro="" textlink="">
      <xdr:nvSpPr>
        <xdr:cNvPr id="57" name="&lt;B7EFD751-09AA-491C-9F2C-A600F046105B&gt;">
          <a:extLst>
            <a:ext uri="{FF2B5EF4-FFF2-40B4-BE49-F238E27FC236}">
              <a16:creationId xmlns:a16="http://schemas.microsoft.com/office/drawing/2014/main" id="{B15A3F51-C842-9D4F-8C42-2D72AD6D760A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0261600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7049"/>
    <xdr:sp macro="" textlink="">
      <xdr:nvSpPr>
        <xdr:cNvPr id="58" name="&lt;B7EFD751-09AA-491C-9F2C-A600F046105B&gt;">
          <a:extLst>
            <a:ext uri="{FF2B5EF4-FFF2-40B4-BE49-F238E27FC236}">
              <a16:creationId xmlns:a16="http://schemas.microsoft.com/office/drawing/2014/main" id="{78315C69-5097-9E42-9887-8404CA8C455A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2412133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8161"/>
    <xdr:sp macro="" textlink="">
      <xdr:nvSpPr>
        <xdr:cNvPr id="59" name="&lt;B7EFD751-09AA-491C-9F2C-A600F046105B&gt;">
          <a:extLst>
            <a:ext uri="{FF2B5EF4-FFF2-40B4-BE49-F238E27FC236}">
              <a16:creationId xmlns:a16="http://schemas.microsoft.com/office/drawing/2014/main" id="{1692298A-692C-4B47-850C-617629ADCCB6}"/>
            </a:ext>
          </a:extLst>
        </xdr:cNvPr>
        <xdr:cNvSpPr>
          <a:spLocks noChangeAspect="1" noChangeArrowheads="1"/>
        </xdr:cNvSpPr>
      </xdr:nvSpPr>
      <xdr:spPr bwMode="auto">
        <a:xfrm>
          <a:off x="5901267" y="12412133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8161"/>
    <xdr:sp macro="" textlink="">
      <xdr:nvSpPr>
        <xdr:cNvPr id="60" name="&lt;B7EFD751-09AA-491C-9F2C-A600F046105B&gt;">
          <a:extLst>
            <a:ext uri="{FF2B5EF4-FFF2-40B4-BE49-F238E27FC236}">
              <a16:creationId xmlns:a16="http://schemas.microsoft.com/office/drawing/2014/main" id="{FBD473B8-81C2-E447-AEEB-341709EC132F}"/>
            </a:ext>
          </a:extLst>
        </xdr:cNvPr>
        <xdr:cNvSpPr>
          <a:spLocks noChangeAspect="1" noChangeArrowheads="1"/>
        </xdr:cNvSpPr>
      </xdr:nvSpPr>
      <xdr:spPr bwMode="auto">
        <a:xfrm>
          <a:off x="5896429" y="9955893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8161"/>
    <xdr:sp macro="" textlink="">
      <xdr:nvSpPr>
        <xdr:cNvPr id="61" name="&lt;B7EFD751-09AA-491C-9F2C-A600F046105B&gt;">
          <a:extLst>
            <a:ext uri="{FF2B5EF4-FFF2-40B4-BE49-F238E27FC236}">
              <a16:creationId xmlns:a16="http://schemas.microsoft.com/office/drawing/2014/main" id="{49E68930-588A-7748-9C89-853173CAA626}"/>
            </a:ext>
          </a:extLst>
        </xdr:cNvPr>
        <xdr:cNvSpPr>
          <a:spLocks noChangeAspect="1" noChangeArrowheads="1"/>
        </xdr:cNvSpPr>
      </xdr:nvSpPr>
      <xdr:spPr bwMode="auto">
        <a:xfrm>
          <a:off x="5896429" y="12110357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8161"/>
    <xdr:sp macro="" textlink="">
      <xdr:nvSpPr>
        <xdr:cNvPr id="62" name="&lt;B7EFD751-09AA-491C-9F2C-A600F046105B&gt;">
          <a:extLst>
            <a:ext uri="{FF2B5EF4-FFF2-40B4-BE49-F238E27FC236}">
              <a16:creationId xmlns:a16="http://schemas.microsoft.com/office/drawing/2014/main" id="{812F9D4D-44A4-5C4B-AC2A-4DBB461668FC}"/>
            </a:ext>
          </a:extLst>
        </xdr:cNvPr>
        <xdr:cNvSpPr>
          <a:spLocks noChangeAspect="1" noChangeArrowheads="1"/>
        </xdr:cNvSpPr>
      </xdr:nvSpPr>
      <xdr:spPr bwMode="auto">
        <a:xfrm>
          <a:off x="5896429" y="9955893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7049"/>
    <xdr:sp macro="" textlink="">
      <xdr:nvSpPr>
        <xdr:cNvPr id="63" name="&lt;B7EFD751-09AA-491C-9F2C-A600F046105B&gt;">
          <a:extLst>
            <a:ext uri="{FF2B5EF4-FFF2-40B4-BE49-F238E27FC236}">
              <a16:creationId xmlns:a16="http://schemas.microsoft.com/office/drawing/2014/main" id="{AA12F74C-9C7D-784E-8C69-3237A7A6C008}"/>
            </a:ext>
          </a:extLst>
        </xdr:cNvPr>
        <xdr:cNvSpPr>
          <a:spLocks noChangeAspect="1" noChangeArrowheads="1"/>
        </xdr:cNvSpPr>
      </xdr:nvSpPr>
      <xdr:spPr bwMode="auto">
        <a:xfrm>
          <a:off x="5896429" y="9955893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8161"/>
    <xdr:sp macro="" textlink="">
      <xdr:nvSpPr>
        <xdr:cNvPr id="64" name="&lt;B7EFD751-09AA-491C-9F2C-A600F046105B&gt;">
          <a:extLst>
            <a:ext uri="{FF2B5EF4-FFF2-40B4-BE49-F238E27FC236}">
              <a16:creationId xmlns:a16="http://schemas.microsoft.com/office/drawing/2014/main" id="{6FE3BA18-38D7-7A43-AED2-27DC690C68C2}"/>
            </a:ext>
          </a:extLst>
        </xdr:cNvPr>
        <xdr:cNvSpPr>
          <a:spLocks noChangeAspect="1" noChangeArrowheads="1"/>
        </xdr:cNvSpPr>
      </xdr:nvSpPr>
      <xdr:spPr bwMode="auto">
        <a:xfrm>
          <a:off x="5896429" y="9955893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7049"/>
    <xdr:sp macro="" textlink="">
      <xdr:nvSpPr>
        <xdr:cNvPr id="65" name="&lt;B7EFD751-09AA-491C-9F2C-A600F046105B&gt;">
          <a:extLst>
            <a:ext uri="{FF2B5EF4-FFF2-40B4-BE49-F238E27FC236}">
              <a16:creationId xmlns:a16="http://schemas.microsoft.com/office/drawing/2014/main" id="{897A7B07-DC82-BB46-B789-68F7BA2D7FE3}"/>
            </a:ext>
          </a:extLst>
        </xdr:cNvPr>
        <xdr:cNvSpPr>
          <a:spLocks noChangeAspect="1" noChangeArrowheads="1"/>
        </xdr:cNvSpPr>
      </xdr:nvSpPr>
      <xdr:spPr bwMode="auto">
        <a:xfrm>
          <a:off x="5896429" y="12110357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8161"/>
    <xdr:sp macro="" textlink="">
      <xdr:nvSpPr>
        <xdr:cNvPr id="66" name="&lt;B7EFD751-09AA-491C-9F2C-A600F046105B&gt;">
          <a:extLst>
            <a:ext uri="{FF2B5EF4-FFF2-40B4-BE49-F238E27FC236}">
              <a16:creationId xmlns:a16="http://schemas.microsoft.com/office/drawing/2014/main" id="{E7B7DF46-3A67-4942-9137-2416198341D4}"/>
            </a:ext>
          </a:extLst>
        </xdr:cNvPr>
        <xdr:cNvSpPr>
          <a:spLocks noChangeAspect="1" noChangeArrowheads="1"/>
        </xdr:cNvSpPr>
      </xdr:nvSpPr>
      <xdr:spPr bwMode="auto">
        <a:xfrm>
          <a:off x="5896429" y="12110357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8161"/>
    <xdr:sp macro="" textlink="">
      <xdr:nvSpPr>
        <xdr:cNvPr id="67" name="&lt;B7EFD751-09AA-491C-9F2C-A600F046105B&gt;">
          <a:extLst>
            <a:ext uri="{FF2B5EF4-FFF2-40B4-BE49-F238E27FC236}">
              <a16:creationId xmlns:a16="http://schemas.microsoft.com/office/drawing/2014/main" id="{0302AF03-93AC-B040-B369-00C3361DCA62}"/>
            </a:ext>
          </a:extLst>
        </xdr:cNvPr>
        <xdr:cNvSpPr>
          <a:spLocks noChangeAspect="1" noChangeArrowheads="1"/>
        </xdr:cNvSpPr>
      </xdr:nvSpPr>
      <xdr:spPr bwMode="auto">
        <a:xfrm>
          <a:off x="5896429" y="9343571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7049"/>
    <xdr:sp macro="" textlink="">
      <xdr:nvSpPr>
        <xdr:cNvPr id="68" name="&lt;B7EFD751-09AA-491C-9F2C-A600F046105B&gt;">
          <a:extLst>
            <a:ext uri="{FF2B5EF4-FFF2-40B4-BE49-F238E27FC236}">
              <a16:creationId xmlns:a16="http://schemas.microsoft.com/office/drawing/2014/main" id="{CB2D4DDD-E355-2346-9A44-88C438FF0767}"/>
            </a:ext>
          </a:extLst>
        </xdr:cNvPr>
        <xdr:cNvSpPr>
          <a:spLocks noChangeAspect="1" noChangeArrowheads="1"/>
        </xdr:cNvSpPr>
      </xdr:nvSpPr>
      <xdr:spPr bwMode="auto">
        <a:xfrm>
          <a:off x="5896429" y="9343571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8161"/>
    <xdr:sp macro="" textlink="">
      <xdr:nvSpPr>
        <xdr:cNvPr id="69" name="&lt;B7EFD751-09AA-491C-9F2C-A600F046105B&gt;">
          <a:extLst>
            <a:ext uri="{FF2B5EF4-FFF2-40B4-BE49-F238E27FC236}">
              <a16:creationId xmlns:a16="http://schemas.microsoft.com/office/drawing/2014/main" id="{AFDB3C81-7595-9D48-83BA-598BD3B0B2FE}"/>
            </a:ext>
          </a:extLst>
        </xdr:cNvPr>
        <xdr:cNvSpPr>
          <a:spLocks noChangeAspect="1" noChangeArrowheads="1"/>
        </xdr:cNvSpPr>
      </xdr:nvSpPr>
      <xdr:spPr bwMode="auto">
        <a:xfrm>
          <a:off x="5896429" y="9343571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8161"/>
    <xdr:sp macro="" textlink="">
      <xdr:nvSpPr>
        <xdr:cNvPr id="70" name="&lt;B7EFD751-09AA-491C-9F2C-A600F046105B&gt;">
          <a:extLst>
            <a:ext uri="{FF2B5EF4-FFF2-40B4-BE49-F238E27FC236}">
              <a16:creationId xmlns:a16="http://schemas.microsoft.com/office/drawing/2014/main" id="{7F424238-8FBF-C140-8AA3-53D482D8897F}"/>
            </a:ext>
          </a:extLst>
        </xdr:cNvPr>
        <xdr:cNvSpPr>
          <a:spLocks noChangeAspect="1" noChangeArrowheads="1"/>
        </xdr:cNvSpPr>
      </xdr:nvSpPr>
      <xdr:spPr bwMode="auto">
        <a:xfrm>
          <a:off x="5896429" y="9343571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7049"/>
    <xdr:sp macro="" textlink="">
      <xdr:nvSpPr>
        <xdr:cNvPr id="71" name="&lt;B7EFD751-09AA-491C-9F2C-A600F046105B&gt;">
          <a:extLst>
            <a:ext uri="{FF2B5EF4-FFF2-40B4-BE49-F238E27FC236}">
              <a16:creationId xmlns:a16="http://schemas.microsoft.com/office/drawing/2014/main" id="{FF26D89D-3970-0740-ACAB-2493B6A10933}"/>
            </a:ext>
          </a:extLst>
        </xdr:cNvPr>
        <xdr:cNvSpPr>
          <a:spLocks noChangeAspect="1" noChangeArrowheads="1"/>
        </xdr:cNvSpPr>
      </xdr:nvSpPr>
      <xdr:spPr bwMode="auto">
        <a:xfrm>
          <a:off x="5896429" y="9343571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8161"/>
    <xdr:sp macro="" textlink="">
      <xdr:nvSpPr>
        <xdr:cNvPr id="72" name="&lt;B7EFD751-09AA-491C-9F2C-A600F046105B&gt;">
          <a:extLst>
            <a:ext uri="{FF2B5EF4-FFF2-40B4-BE49-F238E27FC236}">
              <a16:creationId xmlns:a16="http://schemas.microsoft.com/office/drawing/2014/main" id="{0CC9D852-8B6E-0E4B-A182-F3E9FF183945}"/>
            </a:ext>
          </a:extLst>
        </xdr:cNvPr>
        <xdr:cNvSpPr>
          <a:spLocks noChangeAspect="1" noChangeArrowheads="1"/>
        </xdr:cNvSpPr>
      </xdr:nvSpPr>
      <xdr:spPr bwMode="auto">
        <a:xfrm>
          <a:off x="5896429" y="9343571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8161"/>
    <xdr:sp macro="" textlink="">
      <xdr:nvSpPr>
        <xdr:cNvPr id="73" name="&lt;B7EFD751-09AA-491C-9F2C-A600F046105B&gt;">
          <a:extLst>
            <a:ext uri="{FF2B5EF4-FFF2-40B4-BE49-F238E27FC236}">
              <a16:creationId xmlns:a16="http://schemas.microsoft.com/office/drawing/2014/main" id="{C9346C6D-CBE7-7546-A770-2702D70F66C6}"/>
            </a:ext>
          </a:extLst>
        </xdr:cNvPr>
        <xdr:cNvSpPr>
          <a:spLocks noChangeAspect="1" noChangeArrowheads="1"/>
        </xdr:cNvSpPr>
      </xdr:nvSpPr>
      <xdr:spPr bwMode="auto">
        <a:xfrm>
          <a:off x="5896429" y="8753929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7049"/>
    <xdr:sp macro="" textlink="">
      <xdr:nvSpPr>
        <xdr:cNvPr id="74" name="&lt;B7EFD751-09AA-491C-9F2C-A600F046105B&gt;">
          <a:extLst>
            <a:ext uri="{FF2B5EF4-FFF2-40B4-BE49-F238E27FC236}">
              <a16:creationId xmlns:a16="http://schemas.microsoft.com/office/drawing/2014/main" id="{02A7C0B4-52B5-B64E-B9A0-4904B7B97CFB}"/>
            </a:ext>
          </a:extLst>
        </xdr:cNvPr>
        <xdr:cNvSpPr>
          <a:spLocks noChangeAspect="1" noChangeArrowheads="1"/>
        </xdr:cNvSpPr>
      </xdr:nvSpPr>
      <xdr:spPr bwMode="auto">
        <a:xfrm>
          <a:off x="5896429" y="8753929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8161"/>
    <xdr:sp macro="" textlink="">
      <xdr:nvSpPr>
        <xdr:cNvPr id="75" name="&lt;B7EFD751-09AA-491C-9F2C-A600F046105B&gt;">
          <a:extLst>
            <a:ext uri="{FF2B5EF4-FFF2-40B4-BE49-F238E27FC236}">
              <a16:creationId xmlns:a16="http://schemas.microsoft.com/office/drawing/2014/main" id="{7901AB1F-76DF-4644-ADB1-5871B9E9DD5E}"/>
            </a:ext>
          </a:extLst>
        </xdr:cNvPr>
        <xdr:cNvSpPr>
          <a:spLocks noChangeAspect="1" noChangeArrowheads="1"/>
        </xdr:cNvSpPr>
      </xdr:nvSpPr>
      <xdr:spPr bwMode="auto">
        <a:xfrm>
          <a:off x="5896429" y="8753929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8161"/>
    <xdr:sp macro="" textlink="">
      <xdr:nvSpPr>
        <xdr:cNvPr id="76" name="&lt;B7EFD751-09AA-491C-9F2C-A600F046105B&gt;">
          <a:extLst>
            <a:ext uri="{FF2B5EF4-FFF2-40B4-BE49-F238E27FC236}">
              <a16:creationId xmlns:a16="http://schemas.microsoft.com/office/drawing/2014/main" id="{9CDB7A71-B8B5-D343-9FCF-93EAE7A14E1E}"/>
            </a:ext>
          </a:extLst>
        </xdr:cNvPr>
        <xdr:cNvSpPr>
          <a:spLocks noChangeAspect="1" noChangeArrowheads="1"/>
        </xdr:cNvSpPr>
      </xdr:nvSpPr>
      <xdr:spPr bwMode="auto">
        <a:xfrm>
          <a:off x="5896429" y="6610804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8161"/>
    <xdr:sp macro="" textlink="">
      <xdr:nvSpPr>
        <xdr:cNvPr id="77" name="&lt;B7EFD751-09AA-491C-9F2C-A600F046105B&gt;">
          <a:extLst>
            <a:ext uri="{FF2B5EF4-FFF2-40B4-BE49-F238E27FC236}">
              <a16:creationId xmlns:a16="http://schemas.microsoft.com/office/drawing/2014/main" id="{C29625CD-1737-F442-A47C-625EC8CDF86D}"/>
            </a:ext>
          </a:extLst>
        </xdr:cNvPr>
        <xdr:cNvSpPr>
          <a:spLocks noChangeAspect="1" noChangeArrowheads="1"/>
        </xdr:cNvSpPr>
      </xdr:nvSpPr>
      <xdr:spPr bwMode="auto">
        <a:xfrm>
          <a:off x="5896429" y="6610804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7049"/>
    <xdr:sp macro="" textlink="">
      <xdr:nvSpPr>
        <xdr:cNvPr id="78" name="&lt;B7EFD751-09AA-491C-9F2C-A600F046105B&gt;">
          <a:extLst>
            <a:ext uri="{FF2B5EF4-FFF2-40B4-BE49-F238E27FC236}">
              <a16:creationId xmlns:a16="http://schemas.microsoft.com/office/drawing/2014/main" id="{92B0C80A-533E-BD44-B5B0-DEA438140BBC}"/>
            </a:ext>
          </a:extLst>
        </xdr:cNvPr>
        <xdr:cNvSpPr>
          <a:spLocks noChangeAspect="1" noChangeArrowheads="1"/>
        </xdr:cNvSpPr>
      </xdr:nvSpPr>
      <xdr:spPr bwMode="auto">
        <a:xfrm>
          <a:off x="5896429" y="6610804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8161"/>
    <xdr:sp macro="" textlink="">
      <xdr:nvSpPr>
        <xdr:cNvPr id="79" name="&lt;B7EFD751-09AA-491C-9F2C-A600F046105B&gt;">
          <a:extLst>
            <a:ext uri="{FF2B5EF4-FFF2-40B4-BE49-F238E27FC236}">
              <a16:creationId xmlns:a16="http://schemas.microsoft.com/office/drawing/2014/main" id="{F53E5A67-AB02-F349-95DD-8385EE4E9BA3}"/>
            </a:ext>
          </a:extLst>
        </xdr:cNvPr>
        <xdr:cNvSpPr>
          <a:spLocks noChangeAspect="1" noChangeArrowheads="1"/>
        </xdr:cNvSpPr>
      </xdr:nvSpPr>
      <xdr:spPr bwMode="auto">
        <a:xfrm>
          <a:off x="5896429" y="6610804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8161"/>
    <xdr:sp macro="" textlink="">
      <xdr:nvSpPr>
        <xdr:cNvPr id="80" name="&lt;B7EFD751-09AA-491C-9F2C-A600F046105B&gt;">
          <a:extLst>
            <a:ext uri="{FF2B5EF4-FFF2-40B4-BE49-F238E27FC236}">
              <a16:creationId xmlns:a16="http://schemas.microsoft.com/office/drawing/2014/main" id="{896D9386-77F5-7C40-B7F4-39B0D9A1F72C}"/>
            </a:ext>
          </a:extLst>
        </xdr:cNvPr>
        <xdr:cNvSpPr>
          <a:spLocks noChangeAspect="1" noChangeArrowheads="1"/>
        </xdr:cNvSpPr>
      </xdr:nvSpPr>
      <xdr:spPr bwMode="auto">
        <a:xfrm>
          <a:off x="5896429" y="6610804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8161"/>
    <xdr:sp macro="" textlink="">
      <xdr:nvSpPr>
        <xdr:cNvPr id="81" name="&lt;B7EFD751-09AA-491C-9F2C-A600F046105B&gt;">
          <a:extLst>
            <a:ext uri="{FF2B5EF4-FFF2-40B4-BE49-F238E27FC236}">
              <a16:creationId xmlns:a16="http://schemas.microsoft.com/office/drawing/2014/main" id="{8373FBBC-F2F0-4C4F-B22F-4A586D3DFBE1}"/>
            </a:ext>
          </a:extLst>
        </xdr:cNvPr>
        <xdr:cNvSpPr>
          <a:spLocks noChangeAspect="1" noChangeArrowheads="1"/>
        </xdr:cNvSpPr>
      </xdr:nvSpPr>
      <xdr:spPr bwMode="auto">
        <a:xfrm>
          <a:off x="5896429" y="8753929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8161"/>
    <xdr:sp macro="" textlink="">
      <xdr:nvSpPr>
        <xdr:cNvPr id="82" name="&lt;B7EFD751-09AA-491C-9F2C-A600F046105B&gt;">
          <a:extLst>
            <a:ext uri="{FF2B5EF4-FFF2-40B4-BE49-F238E27FC236}">
              <a16:creationId xmlns:a16="http://schemas.microsoft.com/office/drawing/2014/main" id="{1AECE9B0-005F-E84A-A005-C8D1BB356F5D}"/>
            </a:ext>
          </a:extLst>
        </xdr:cNvPr>
        <xdr:cNvSpPr>
          <a:spLocks noChangeAspect="1" noChangeArrowheads="1"/>
        </xdr:cNvSpPr>
      </xdr:nvSpPr>
      <xdr:spPr bwMode="auto">
        <a:xfrm>
          <a:off x="5896429" y="6610804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7049"/>
    <xdr:sp macro="" textlink="">
      <xdr:nvSpPr>
        <xdr:cNvPr id="83" name="&lt;B7EFD751-09AA-491C-9F2C-A600F046105B&gt;">
          <a:extLst>
            <a:ext uri="{FF2B5EF4-FFF2-40B4-BE49-F238E27FC236}">
              <a16:creationId xmlns:a16="http://schemas.microsoft.com/office/drawing/2014/main" id="{7FA6CAA1-E26D-3640-849C-937CD2D70A12}"/>
            </a:ext>
          </a:extLst>
        </xdr:cNvPr>
        <xdr:cNvSpPr>
          <a:spLocks noChangeAspect="1" noChangeArrowheads="1"/>
        </xdr:cNvSpPr>
      </xdr:nvSpPr>
      <xdr:spPr bwMode="auto">
        <a:xfrm>
          <a:off x="5896429" y="6610804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8161"/>
    <xdr:sp macro="" textlink="">
      <xdr:nvSpPr>
        <xdr:cNvPr id="84" name="&lt;B7EFD751-09AA-491C-9F2C-A600F046105B&gt;">
          <a:extLst>
            <a:ext uri="{FF2B5EF4-FFF2-40B4-BE49-F238E27FC236}">
              <a16:creationId xmlns:a16="http://schemas.microsoft.com/office/drawing/2014/main" id="{ADA8C9FC-DC3F-F24E-900E-8824AB5996FD}"/>
            </a:ext>
          </a:extLst>
        </xdr:cNvPr>
        <xdr:cNvSpPr>
          <a:spLocks noChangeAspect="1" noChangeArrowheads="1"/>
        </xdr:cNvSpPr>
      </xdr:nvSpPr>
      <xdr:spPr bwMode="auto">
        <a:xfrm>
          <a:off x="5896429" y="6610804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7049"/>
    <xdr:sp macro="" textlink="">
      <xdr:nvSpPr>
        <xdr:cNvPr id="85" name="&lt;B7EFD751-09AA-491C-9F2C-A600F046105B&gt;">
          <a:extLst>
            <a:ext uri="{FF2B5EF4-FFF2-40B4-BE49-F238E27FC236}">
              <a16:creationId xmlns:a16="http://schemas.microsoft.com/office/drawing/2014/main" id="{0DFAFF3A-B5CB-494B-8B9F-884FED12C354}"/>
            </a:ext>
          </a:extLst>
        </xdr:cNvPr>
        <xdr:cNvSpPr>
          <a:spLocks noChangeAspect="1" noChangeArrowheads="1"/>
        </xdr:cNvSpPr>
      </xdr:nvSpPr>
      <xdr:spPr bwMode="auto">
        <a:xfrm>
          <a:off x="5896429" y="8753929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8161"/>
    <xdr:sp macro="" textlink="">
      <xdr:nvSpPr>
        <xdr:cNvPr id="86" name="&lt;B7EFD751-09AA-491C-9F2C-A600F046105B&gt;">
          <a:extLst>
            <a:ext uri="{FF2B5EF4-FFF2-40B4-BE49-F238E27FC236}">
              <a16:creationId xmlns:a16="http://schemas.microsoft.com/office/drawing/2014/main" id="{6596D4BF-1DCF-164C-9EF3-8D3E7DE973ED}"/>
            </a:ext>
          </a:extLst>
        </xdr:cNvPr>
        <xdr:cNvSpPr>
          <a:spLocks noChangeAspect="1" noChangeArrowheads="1"/>
        </xdr:cNvSpPr>
      </xdr:nvSpPr>
      <xdr:spPr bwMode="auto">
        <a:xfrm>
          <a:off x="5896429" y="8753929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8161"/>
    <xdr:sp macro="" textlink="">
      <xdr:nvSpPr>
        <xdr:cNvPr id="87" name="&lt;B7EFD751-09AA-491C-9F2C-A600F046105B&gt;">
          <a:extLst>
            <a:ext uri="{FF2B5EF4-FFF2-40B4-BE49-F238E27FC236}">
              <a16:creationId xmlns:a16="http://schemas.microsoft.com/office/drawing/2014/main" id="{1C972C7E-174B-2E45-A7FE-75156CF81F51}"/>
            </a:ext>
          </a:extLst>
        </xdr:cNvPr>
        <xdr:cNvSpPr>
          <a:spLocks noChangeAspect="1" noChangeArrowheads="1"/>
        </xdr:cNvSpPr>
      </xdr:nvSpPr>
      <xdr:spPr bwMode="auto">
        <a:xfrm>
          <a:off x="5896429" y="6610804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8161"/>
    <xdr:sp macro="" textlink="">
      <xdr:nvSpPr>
        <xdr:cNvPr id="88" name="&lt;B7EFD751-09AA-491C-9F2C-A600F046105B&gt;">
          <a:extLst>
            <a:ext uri="{FF2B5EF4-FFF2-40B4-BE49-F238E27FC236}">
              <a16:creationId xmlns:a16="http://schemas.microsoft.com/office/drawing/2014/main" id="{EFF2C02B-5513-144F-BCD3-3D3F9D327A5E}"/>
            </a:ext>
          </a:extLst>
        </xdr:cNvPr>
        <xdr:cNvSpPr>
          <a:spLocks noChangeAspect="1" noChangeArrowheads="1"/>
        </xdr:cNvSpPr>
      </xdr:nvSpPr>
      <xdr:spPr bwMode="auto">
        <a:xfrm>
          <a:off x="5896429" y="8753929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8161"/>
    <xdr:sp macro="" textlink="">
      <xdr:nvSpPr>
        <xdr:cNvPr id="89" name="&lt;B7EFD751-09AA-491C-9F2C-A600F046105B&gt;">
          <a:extLst>
            <a:ext uri="{FF2B5EF4-FFF2-40B4-BE49-F238E27FC236}">
              <a16:creationId xmlns:a16="http://schemas.microsoft.com/office/drawing/2014/main" id="{472D7DF2-D257-BB49-97AF-1638B435BDBB}"/>
            </a:ext>
          </a:extLst>
        </xdr:cNvPr>
        <xdr:cNvSpPr>
          <a:spLocks noChangeAspect="1" noChangeArrowheads="1"/>
        </xdr:cNvSpPr>
      </xdr:nvSpPr>
      <xdr:spPr bwMode="auto">
        <a:xfrm>
          <a:off x="5896429" y="6610804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7049"/>
    <xdr:sp macro="" textlink="">
      <xdr:nvSpPr>
        <xdr:cNvPr id="90" name="&lt;B7EFD751-09AA-491C-9F2C-A600F046105B&gt;">
          <a:extLst>
            <a:ext uri="{FF2B5EF4-FFF2-40B4-BE49-F238E27FC236}">
              <a16:creationId xmlns:a16="http://schemas.microsoft.com/office/drawing/2014/main" id="{FE6DB6E3-0FEE-1C46-9257-7757D4F8B831}"/>
            </a:ext>
          </a:extLst>
        </xdr:cNvPr>
        <xdr:cNvSpPr>
          <a:spLocks noChangeAspect="1" noChangeArrowheads="1"/>
        </xdr:cNvSpPr>
      </xdr:nvSpPr>
      <xdr:spPr bwMode="auto">
        <a:xfrm>
          <a:off x="5896429" y="6610804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8161"/>
    <xdr:sp macro="" textlink="">
      <xdr:nvSpPr>
        <xdr:cNvPr id="91" name="&lt;B7EFD751-09AA-491C-9F2C-A600F046105B&gt;">
          <a:extLst>
            <a:ext uri="{FF2B5EF4-FFF2-40B4-BE49-F238E27FC236}">
              <a16:creationId xmlns:a16="http://schemas.microsoft.com/office/drawing/2014/main" id="{7C81CFD9-1D71-2F40-8DD3-7CC831A51766}"/>
            </a:ext>
          </a:extLst>
        </xdr:cNvPr>
        <xdr:cNvSpPr>
          <a:spLocks noChangeAspect="1" noChangeArrowheads="1"/>
        </xdr:cNvSpPr>
      </xdr:nvSpPr>
      <xdr:spPr bwMode="auto">
        <a:xfrm>
          <a:off x="5896429" y="6610804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7049"/>
    <xdr:sp macro="" textlink="">
      <xdr:nvSpPr>
        <xdr:cNvPr id="92" name="&lt;B7EFD751-09AA-491C-9F2C-A600F046105B&gt;">
          <a:extLst>
            <a:ext uri="{FF2B5EF4-FFF2-40B4-BE49-F238E27FC236}">
              <a16:creationId xmlns:a16="http://schemas.microsoft.com/office/drawing/2014/main" id="{B9C7A0E2-5812-DD4C-88B3-500521DC1FB1}"/>
            </a:ext>
          </a:extLst>
        </xdr:cNvPr>
        <xdr:cNvSpPr>
          <a:spLocks noChangeAspect="1" noChangeArrowheads="1"/>
        </xdr:cNvSpPr>
      </xdr:nvSpPr>
      <xdr:spPr bwMode="auto">
        <a:xfrm>
          <a:off x="5896429" y="8753929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8161"/>
    <xdr:sp macro="" textlink="">
      <xdr:nvSpPr>
        <xdr:cNvPr id="93" name="&lt;B7EFD751-09AA-491C-9F2C-A600F046105B&gt;">
          <a:extLst>
            <a:ext uri="{FF2B5EF4-FFF2-40B4-BE49-F238E27FC236}">
              <a16:creationId xmlns:a16="http://schemas.microsoft.com/office/drawing/2014/main" id="{4AF991CD-A1A2-7346-8F2D-AE099D0AA954}"/>
            </a:ext>
          </a:extLst>
        </xdr:cNvPr>
        <xdr:cNvSpPr>
          <a:spLocks noChangeAspect="1" noChangeArrowheads="1"/>
        </xdr:cNvSpPr>
      </xdr:nvSpPr>
      <xdr:spPr bwMode="auto">
        <a:xfrm>
          <a:off x="5896429" y="8753929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8161"/>
    <xdr:sp macro="" textlink="">
      <xdr:nvSpPr>
        <xdr:cNvPr id="94" name="&lt;B7EFD751-09AA-491C-9F2C-A600F046105B&gt;">
          <a:extLst>
            <a:ext uri="{FF2B5EF4-FFF2-40B4-BE49-F238E27FC236}">
              <a16:creationId xmlns:a16="http://schemas.microsoft.com/office/drawing/2014/main" id="{9CFB76D3-1F41-9D44-B737-19BD495E6448}"/>
            </a:ext>
          </a:extLst>
        </xdr:cNvPr>
        <xdr:cNvSpPr>
          <a:spLocks noChangeAspect="1" noChangeArrowheads="1"/>
        </xdr:cNvSpPr>
      </xdr:nvSpPr>
      <xdr:spPr bwMode="auto">
        <a:xfrm>
          <a:off x="5896429" y="6610804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8161"/>
    <xdr:sp macro="" textlink="">
      <xdr:nvSpPr>
        <xdr:cNvPr id="95" name="&lt;B7EFD751-09AA-491C-9F2C-A600F046105B&gt;">
          <a:extLst>
            <a:ext uri="{FF2B5EF4-FFF2-40B4-BE49-F238E27FC236}">
              <a16:creationId xmlns:a16="http://schemas.microsoft.com/office/drawing/2014/main" id="{FC74C40A-F194-1C46-BAB7-C44CD1A07746}"/>
            </a:ext>
          </a:extLst>
        </xdr:cNvPr>
        <xdr:cNvSpPr>
          <a:spLocks noChangeAspect="1" noChangeArrowheads="1"/>
        </xdr:cNvSpPr>
      </xdr:nvSpPr>
      <xdr:spPr bwMode="auto">
        <a:xfrm>
          <a:off x="5896429" y="8753929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8161"/>
    <xdr:sp macro="" textlink="">
      <xdr:nvSpPr>
        <xdr:cNvPr id="96" name="&lt;B7EFD751-09AA-491C-9F2C-A600F046105B&gt;">
          <a:extLst>
            <a:ext uri="{FF2B5EF4-FFF2-40B4-BE49-F238E27FC236}">
              <a16:creationId xmlns:a16="http://schemas.microsoft.com/office/drawing/2014/main" id="{7851FA19-F158-8046-8462-878863E11B02}"/>
            </a:ext>
          </a:extLst>
        </xdr:cNvPr>
        <xdr:cNvSpPr>
          <a:spLocks noChangeAspect="1" noChangeArrowheads="1"/>
        </xdr:cNvSpPr>
      </xdr:nvSpPr>
      <xdr:spPr bwMode="auto">
        <a:xfrm>
          <a:off x="5896429" y="6610804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7049"/>
    <xdr:sp macro="" textlink="">
      <xdr:nvSpPr>
        <xdr:cNvPr id="97" name="&lt;B7EFD751-09AA-491C-9F2C-A600F046105B&gt;">
          <a:extLst>
            <a:ext uri="{FF2B5EF4-FFF2-40B4-BE49-F238E27FC236}">
              <a16:creationId xmlns:a16="http://schemas.microsoft.com/office/drawing/2014/main" id="{F59EBE8C-63BC-AD42-84EC-0EEA9AA826AE}"/>
            </a:ext>
          </a:extLst>
        </xdr:cNvPr>
        <xdr:cNvSpPr>
          <a:spLocks noChangeAspect="1" noChangeArrowheads="1"/>
        </xdr:cNvSpPr>
      </xdr:nvSpPr>
      <xdr:spPr bwMode="auto">
        <a:xfrm>
          <a:off x="5896429" y="6610804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8161"/>
    <xdr:sp macro="" textlink="">
      <xdr:nvSpPr>
        <xdr:cNvPr id="98" name="&lt;B7EFD751-09AA-491C-9F2C-A600F046105B&gt;">
          <a:extLst>
            <a:ext uri="{FF2B5EF4-FFF2-40B4-BE49-F238E27FC236}">
              <a16:creationId xmlns:a16="http://schemas.microsoft.com/office/drawing/2014/main" id="{EC46B3E9-946C-794B-A066-0661582E51E5}"/>
            </a:ext>
          </a:extLst>
        </xdr:cNvPr>
        <xdr:cNvSpPr>
          <a:spLocks noChangeAspect="1" noChangeArrowheads="1"/>
        </xdr:cNvSpPr>
      </xdr:nvSpPr>
      <xdr:spPr bwMode="auto">
        <a:xfrm>
          <a:off x="5896429" y="6610804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7049"/>
    <xdr:sp macro="" textlink="">
      <xdr:nvSpPr>
        <xdr:cNvPr id="99" name="&lt;B7EFD751-09AA-491C-9F2C-A600F046105B&gt;">
          <a:extLst>
            <a:ext uri="{FF2B5EF4-FFF2-40B4-BE49-F238E27FC236}">
              <a16:creationId xmlns:a16="http://schemas.microsoft.com/office/drawing/2014/main" id="{A18CEA27-BE1D-EB4C-90E2-E93D56BE05B2}"/>
            </a:ext>
          </a:extLst>
        </xdr:cNvPr>
        <xdr:cNvSpPr>
          <a:spLocks noChangeAspect="1" noChangeArrowheads="1"/>
        </xdr:cNvSpPr>
      </xdr:nvSpPr>
      <xdr:spPr bwMode="auto">
        <a:xfrm>
          <a:off x="5896429" y="8753929"/>
          <a:ext cx="304800" cy="30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8161"/>
    <xdr:sp macro="" textlink="">
      <xdr:nvSpPr>
        <xdr:cNvPr id="100" name="&lt;B7EFD751-09AA-491C-9F2C-A600F046105B&gt;">
          <a:extLst>
            <a:ext uri="{FF2B5EF4-FFF2-40B4-BE49-F238E27FC236}">
              <a16:creationId xmlns:a16="http://schemas.microsoft.com/office/drawing/2014/main" id="{01A86EC6-49B3-7647-B578-C1CF4A5F0CBB}"/>
            </a:ext>
          </a:extLst>
        </xdr:cNvPr>
        <xdr:cNvSpPr>
          <a:spLocks noChangeAspect="1" noChangeArrowheads="1"/>
        </xdr:cNvSpPr>
      </xdr:nvSpPr>
      <xdr:spPr bwMode="auto">
        <a:xfrm>
          <a:off x="5896429" y="8753929"/>
          <a:ext cx="304800" cy="30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174855</xdr:colOff>
      <xdr:row>175</xdr:row>
      <xdr:rowOff>907</xdr:rowOff>
    </xdr:from>
    <xdr:to>
      <xdr:col>17</xdr:col>
      <xdr:colOff>9204</xdr:colOff>
      <xdr:row>185</xdr:row>
      <xdr:rowOff>8466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31232" y="48997139"/>
          <a:ext cx="4923552" cy="3044515"/>
        </a:xfrm>
        <a:prstGeom prst="rect">
          <a:avLst/>
        </a:prstGeom>
      </xdr:spPr>
    </xdr:pic>
    <xdr:clientData/>
  </xdr:twoCellAnchor>
  <xdr:twoCellAnchor>
    <xdr:from>
      <xdr:col>4</xdr:col>
      <xdr:colOff>1294281</xdr:colOff>
      <xdr:row>200</xdr:row>
      <xdr:rowOff>395725</xdr:rowOff>
    </xdr:from>
    <xdr:to>
      <xdr:col>5</xdr:col>
      <xdr:colOff>1177749</xdr:colOff>
      <xdr:row>200</xdr:row>
      <xdr:rowOff>2181087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pSpPr/>
      </xdr:nvGrpSpPr>
      <xdr:grpSpPr>
        <a:xfrm>
          <a:off x="3236093" y="70319348"/>
          <a:ext cx="1788468" cy="1785362"/>
          <a:chOff x="12382500" y="10680699"/>
          <a:chExt cx="1463040" cy="1371600"/>
        </a:xfrm>
      </xdr:grpSpPr>
      <xdr:sp macro="" textlink="">
        <xdr:nvSpPr>
          <xdr:cNvPr id="9" name="Oval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 bwMode="auto">
          <a:xfrm>
            <a:off x="12382500" y="10680699"/>
            <a:ext cx="1463040" cy="1371600"/>
          </a:xfrm>
          <a:prstGeom prst="ellipse">
            <a:avLst/>
          </a:prstGeom>
          <a:solidFill>
            <a:schemeClr val="bg1">
              <a:lumMod val="5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" name="Cross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/>
        </xdr:nvSpPr>
        <xdr:spPr bwMode="auto">
          <a:xfrm>
            <a:off x="12839700" y="11110954"/>
            <a:ext cx="548640" cy="515245"/>
          </a:xfrm>
          <a:prstGeom prst="plus">
            <a:avLst>
              <a:gd name="adj" fmla="val 41975"/>
            </a:avLst>
          </a:prstGeom>
          <a:solidFill>
            <a:schemeClr val="bg1"/>
          </a:solidFill>
          <a:ln>
            <a:noFill/>
          </a:ln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wrap="square"/>
          <a:lstStyle/>
          <a:p>
            <a:endParaRPr lang="en-US"/>
          </a:p>
        </xdr:txBody>
      </xdr:sp>
    </xdr:grpSp>
    <xdr:clientData/>
  </xdr:twoCellAnchor>
  <xdr:twoCellAnchor>
    <xdr:from>
      <xdr:col>4</xdr:col>
      <xdr:colOff>616593</xdr:colOff>
      <xdr:row>277</xdr:row>
      <xdr:rowOff>18407</xdr:rowOff>
    </xdr:from>
    <xdr:to>
      <xdr:col>5</xdr:col>
      <xdr:colOff>934477</xdr:colOff>
      <xdr:row>278</xdr:row>
      <xdr:rowOff>920290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pSpPr/>
      </xdr:nvGrpSpPr>
      <xdr:grpSpPr>
        <a:xfrm>
          <a:off x="2558405" y="98480219"/>
          <a:ext cx="2222884" cy="2227100"/>
          <a:chOff x="4756150" y="4140200"/>
          <a:chExt cx="2173288" cy="2152438"/>
        </a:xfrm>
      </xdr:grpSpPr>
      <xdr:sp macro="" textlink="">
        <xdr:nvSpPr>
          <xdr:cNvPr id="12" name="Donut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/>
        </xdr:nvSpPr>
        <xdr:spPr>
          <a:xfrm>
            <a:off x="4756150" y="4140200"/>
            <a:ext cx="2173288" cy="2152438"/>
          </a:xfrm>
          <a:prstGeom prst="donut">
            <a:avLst>
              <a:gd name="adj" fmla="val 30485"/>
            </a:avLst>
          </a:prstGeom>
          <a:solidFill>
            <a:schemeClr val="bg1">
              <a:lumMod val="65000"/>
            </a:schemeClr>
          </a:solidFill>
          <a:ln>
            <a:solidFill>
              <a:schemeClr val="tx1">
                <a:lumMod val="95000"/>
                <a:lumOff val="5000"/>
              </a:schemeClr>
            </a:solidFill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SpPr txBox="1"/>
        </xdr:nvSpPr>
        <xdr:spPr>
          <a:xfrm>
            <a:off x="4902201" y="5688013"/>
            <a:ext cx="571500" cy="2619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/>
              <a:t>R 2km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 txBox="1"/>
        </xdr:nvSpPr>
        <xdr:spPr>
          <a:xfrm>
            <a:off x="5403851" y="5268913"/>
            <a:ext cx="687628" cy="3042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/>
              <a:t>R 1km</a:t>
            </a:r>
          </a:p>
        </xdr:txBody>
      </xdr:sp>
    </xdr:grpSp>
    <xdr:clientData/>
  </xdr:twoCellAnchor>
  <xdr:twoCellAnchor>
    <xdr:from>
      <xdr:col>4</xdr:col>
      <xdr:colOff>1733367</xdr:colOff>
      <xdr:row>277</xdr:row>
      <xdr:rowOff>1126304</xdr:rowOff>
    </xdr:from>
    <xdr:to>
      <xdr:col>5</xdr:col>
      <xdr:colOff>1987826</xdr:colOff>
      <xdr:row>278</xdr:row>
      <xdr:rowOff>202464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 flipH="1" flipV="1">
          <a:off x="3675179" y="69144927"/>
          <a:ext cx="2159459" cy="290943"/>
        </a:xfrm>
        <a:prstGeom prst="line">
          <a:avLst/>
        </a:prstGeom>
        <a:ln>
          <a:solidFill>
            <a:schemeClr val="tx1">
              <a:lumMod val="85000"/>
              <a:lumOff val="15000"/>
            </a:schemeClr>
          </a:solidFill>
          <a:tailEnd type="triangle" w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1371231</xdr:colOff>
      <xdr:row>179</xdr:row>
      <xdr:rowOff>27609</xdr:rowOff>
    </xdr:from>
    <xdr:to>
      <xdr:col>6</xdr:col>
      <xdr:colOff>1500073</xdr:colOff>
      <xdr:row>183</xdr:row>
      <xdr:rowOff>25188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GrpSpPr/>
      </xdr:nvGrpSpPr>
      <xdr:grpSpPr>
        <a:xfrm>
          <a:off x="3313043" y="61144058"/>
          <a:ext cx="4040073" cy="1230768"/>
          <a:chOff x="1747408" y="4852887"/>
          <a:chExt cx="5483249" cy="1645435"/>
        </a:xfrm>
      </xdr:grpSpPr>
      <xdr:sp macro="" textlink="">
        <xdr:nvSpPr>
          <xdr:cNvPr id="23" name="Cross 22">
            <a:extLst>
              <a:ext uri="{FF2B5EF4-FFF2-40B4-BE49-F238E27FC236}">
                <a16:creationId xmlns:a16="http://schemas.microsoft.com/office/drawing/2014/main" id="{00000000-0008-0000-0500-000017000000}"/>
              </a:ext>
            </a:extLst>
          </xdr:cNvPr>
          <xdr:cNvSpPr/>
        </xdr:nvSpPr>
        <xdr:spPr>
          <a:xfrm>
            <a:off x="4069563" y="5172702"/>
            <a:ext cx="787956" cy="787956"/>
          </a:xfrm>
          <a:prstGeom prst="plus">
            <a:avLst>
              <a:gd name="adj" fmla="val 42647"/>
            </a:avLst>
          </a:prstGeom>
          <a:solidFill>
            <a:schemeClr val="bg1">
              <a:lumMod val="50000"/>
            </a:schemeClr>
          </a:solidFill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4" name="Triangle 23">
            <a:extLst>
              <a:ext uri="{FF2B5EF4-FFF2-40B4-BE49-F238E27FC236}">
                <a16:creationId xmlns:a16="http://schemas.microsoft.com/office/drawing/2014/main" id="{00000000-0008-0000-0500-000018000000}"/>
              </a:ext>
            </a:extLst>
          </xdr:cNvPr>
          <xdr:cNvSpPr/>
        </xdr:nvSpPr>
        <xdr:spPr>
          <a:xfrm rot="5400000">
            <a:off x="1983795" y="4616500"/>
            <a:ext cx="1446132" cy="1918905"/>
          </a:xfrm>
          <a:prstGeom prst="triangle">
            <a:avLst/>
          </a:prstGeom>
          <a:solidFill>
            <a:schemeClr val="bg1">
              <a:lumMod val="50000"/>
            </a:schemeClr>
          </a:solidFill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5" name="Triangle 24">
            <a:extLst>
              <a:ext uri="{FF2B5EF4-FFF2-40B4-BE49-F238E27FC236}">
                <a16:creationId xmlns:a16="http://schemas.microsoft.com/office/drawing/2014/main" id="{00000000-0008-0000-0500-000019000000}"/>
              </a:ext>
            </a:extLst>
          </xdr:cNvPr>
          <xdr:cNvSpPr/>
        </xdr:nvSpPr>
        <xdr:spPr>
          <a:xfrm rot="16200000">
            <a:off x="5491962" y="4620580"/>
            <a:ext cx="1446132" cy="1918905"/>
          </a:xfrm>
          <a:prstGeom prst="triangle">
            <a:avLst/>
          </a:prstGeom>
          <a:solidFill>
            <a:schemeClr val="bg1">
              <a:lumMod val="50000"/>
            </a:schemeClr>
          </a:solidFill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cxnSp macro="">
        <xdr:nvCxnSpPr>
          <xdr:cNvPr id="26" name="Straight Connector 25">
            <a:extLst>
              <a:ext uri="{FF2B5EF4-FFF2-40B4-BE49-F238E27FC236}">
                <a16:creationId xmlns:a16="http://schemas.microsoft.com/office/drawing/2014/main" id="{00000000-0008-0000-0500-00001A000000}"/>
              </a:ext>
            </a:extLst>
          </xdr:cNvPr>
          <xdr:cNvCxnSpPr/>
        </xdr:nvCxnSpPr>
        <xdr:spPr>
          <a:xfrm>
            <a:off x="5256131" y="5821606"/>
            <a:ext cx="0" cy="676716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27" name="Straight Connector 26">
            <a:extLst>
              <a:ext uri="{FF2B5EF4-FFF2-40B4-BE49-F238E27FC236}">
                <a16:creationId xmlns:a16="http://schemas.microsoft.com/office/drawing/2014/main" id="{00000000-0008-0000-0500-00001B000000}"/>
              </a:ext>
            </a:extLst>
          </xdr:cNvPr>
          <xdr:cNvCxnSpPr/>
        </xdr:nvCxnSpPr>
        <xdr:spPr>
          <a:xfrm>
            <a:off x="4458905" y="6071898"/>
            <a:ext cx="4079" cy="402693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28" name="Straight Connector 27">
            <a:extLst>
              <a:ext uri="{FF2B5EF4-FFF2-40B4-BE49-F238E27FC236}">
                <a16:creationId xmlns:a16="http://schemas.microsoft.com/office/drawing/2014/main" id="{00000000-0008-0000-0500-00001C000000}"/>
              </a:ext>
            </a:extLst>
          </xdr:cNvPr>
          <xdr:cNvCxnSpPr/>
        </xdr:nvCxnSpPr>
        <xdr:spPr>
          <a:xfrm flipH="1">
            <a:off x="7183195" y="6340730"/>
            <a:ext cx="1112" cy="147210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29" name="Straight Connector 28">
            <a:extLst>
              <a:ext uri="{FF2B5EF4-FFF2-40B4-BE49-F238E27FC236}">
                <a16:creationId xmlns:a16="http://schemas.microsoft.com/office/drawing/2014/main" id="{00000000-0008-0000-0500-00001D000000}"/>
              </a:ext>
            </a:extLst>
          </xdr:cNvPr>
          <xdr:cNvCxnSpPr/>
        </xdr:nvCxnSpPr>
        <xdr:spPr>
          <a:xfrm flipH="1" flipV="1">
            <a:off x="4394015" y="6451971"/>
            <a:ext cx="2836642" cy="1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00000000-0008-0000-0500-00001E000000}"/>
              </a:ext>
            </a:extLst>
          </xdr:cNvPr>
          <xdr:cNvSpPr txBox="1"/>
        </xdr:nvSpPr>
        <xdr:spPr>
          <a:xfrm>
            <a:off x="4662846" y="6195240"/>
            <a:ext cx="594340" cy="2688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10m</a:t>
            </a: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00000000-0008-0000-0500-00001F000000}"/>
              </a:ext>
            </a:extLst>
          </xdr:cNvPr>
          <xdr:cNvSpPr txBox="1"/>
        </xdr:nvSpPr>
        <xdr:spPr>
          <a:xfrm>
            <a:off x="5946195" y="6199318"/>
            <a:ext cx="597494" cy="2523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80m</a:t>
            </a:r>
          </a:p>
        </xdr:txBody>
      </xdr:sp>
    </xdr:grpSp>
    <xdr:clientData/>
  </xdr:twoCellAnchor>
  <xdr:twoCellAnchor>
    <xdr:from>
      <xdr:col>5</xdr:col>
      <xdr:colOff>55216</xdr:colOff>
      <xdr:row>254</xdr:row>
      <xdr:rowOff>322102</xdr:rowOff>
    </xdr:from>
    <xdr:to>
      <xdr:col>5</xdr:col>
      <xdr:colOff>1874004</xdr:colOff>
      <xdr:row>260</xdr:row>
      <xdr:rowOff>601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GrpSpPr/>
      </xdr:nvGrpSpPr>
      <xdr:grpSpPr>
        <a:xfrm>
          <a:off x="3902028" y="91136305"/>
          <a:ext cx="1818788" cy="1822774"/>
          <a:chOff x="5715000" y="4343400"/>
          <a:chExt cx="1816100" cy="1816100"/>
        </a:xfrm>
      </xdr:grpSpPr>
      <xdr:sp macro="" textlink="">
        <xdr:nvSpPr>
          <xdr:cNvPr id="33" name="Or 32">
            <a:extLst>
              <a:ext uri="{FF2B5EF4-FFF2-40B4-BE49-F238E27FC236}">
                <a16:creationId xmlns:a16="http://schemas.microsoft.com/office/drawing/2014/main" id="{00000000-0008-0000-0500-000021000000}"/>
              </a:ext>
            </a:extLst>
          </xdr:cNvPr>
          <xdr:cNvSpPr/>
        </xdr:nvSpPr>
        <xdr:spPr>
          <a:xfrm>
            <a:off x="5715000" y="4343400"/>
            <a:ext cx="1816100" cy="1816100"/>
          </a:xfrm>
          <a:prstGeom prst="flowChartOr">
            <a:avLst/>
          </a:prstGeom>
          <a:noFill/>
          <a:ln>
            <a:solidFill>
              <a:schemeClr val="tx1"/>
            </a:solidFill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00000000-0008-0000-0500-000022000000}"/>
              </a:ext>
            </a:extLst>
          </xdr:cNvPr>
          <xdr:cNvSpPr txBox="1"/>
        </xdr:nvSpPr>
        <xdr:spPr>
          <a:xfrm>
            <a:off x="5981700" y="4737100"/>
            <a:ext cx="43180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/>
              <a:t>A</a:t>
            </a: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00000000-0008-0000-0500-000023000000}"/>
              </a:ext>
            </a:extLst>
          </xdr:cNvPr>
          <xdr:cNvSpPr txBox="1"/>
        </xdr:nvSpPr>
        <xdr:spPr>
          <a:xfrm>
            <a:off x="5981700" y="5448300"/>
            <a:ext cx="43180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/>
              <a:t>B</a:t>
            </a: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00000000-0008-0000-0500-000024000000}"/>
              </a:ext>
            </a:extLst>
          </xdr:cNvPr>
          <xdr:cNvSpPr txBox="1"/>
        </xdr:nvSpPr>
        <xdr:spPr>
          <a:xfrm>
            <a:off x="6807200" y="5486400"/>
            <a:ext cx="43180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/>
              <a:t>A</a:t>
            </a: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00000000-0008-0000-0500-000025000000}"/>
              </a:ext>
            </a:extLst>
          </xdr:cNvPr>
          <xdr:cNvSpPr txBox="1"/>
        </xdr:nvSpPr>
        <xdr:spPr>
          <a:xfrm>
            <a:off x="6807200" y="4724400"/>
            <a:ext cx="43180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/>
              <a:t>B</a:t>
            </a:r>
          </a:p>
        </xdr:txBody>
      </xdr:sp>
    </xdr:grpSp>
    <xdr:clientData/>
  </xdr:twoCellAnchor>
  <xdr:twoCellAnchor>
    <xdr:from>
      <xdr:col>4</xdr:col>
      <xdr:colOff>1500070</xdr:colOff>
      <xdr:row>189</xdr:row>
      <xdr:rowOff>634999</xdr:rowOff>
    </xdr:from>
    <xdr:to>
      <xdr:col>5</xdr:col>
      <xdr:colOff>1454058</xdr:colOff>
      <xdr:row>189</xdr:row>
      <xdr:rowOff>2493986</xdr:rowOff>
    </xdr:to>
    <xdr:grpSp>
      <xdr:nvGrpSpPr>
        <xdr:cNvPr id="46" name="Group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GrpSpPr/>
      </xdr:nvGrpSpPr>
      <xdr:grpSpPr>
        <a:xfrm>
          <a:off x="3441882" y="64806811"/>
          <a:ext cx="1858988" cy="1858987"/>
          <a:chOff x="14679506" y="3017520"/>
          <a:chExt cx="2277534" cy="2275840"/>
        </a:xfrm>
      </xdr:grpSpPr>
      <xdr:sp macro="" textlink="">
        <xdr:nvSpPr>
          <xdr:cNvPr id="47" name="Oval 46">
            <a:extLst>
              <a:ext uri="{FF2B5EF4-FFF2-40B4-BE49-F238E27FC236}">
                <a16:creationId xmlns:a16="http://schemas.microsoft.com/office/drawing/2014/main" id="{00000000-0008-0000-0500-00002F000000}"/>
              </a:ext>
            </a:extLst>
          </xdr:cNvPr>
          <xdr:cNvSpPr/>
        </xdr:nvSpPr>
        <xdr:spPr>
          <a:xfrm>
            <a:off x="14679506" y="3017520"/>
            <a:ext cx="2277534" cy="2275840"/>
          </a:xfrm>
          <a:prstGeom prst="ellipse">
            <a:avLst/>
          </a:prstGeom>
          <a:noFill/>
          <a:ln>
            <a:solidFill>
              <a:schemeClr val="tx1">
                <a:lumMod val="65000"/>
                <a:lumOff val="35000"/>
              </a:schemeClr>
            </a:solidFill>
            <a:prstDash val="dash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/>
          <a:lstStyle/>
          <a:p>
            <a:endParaRPr lang="en-US"/>
          </a:p>
        </xdr:txBody>
      </xdr:sp>
      <xdr:grpSp>
        <xdr:nvGrpSpPr>
          <xdr:cNvPr id="48" name="Group 47">
            <a:extLst>
              <a:ext uri="{FF2B5EF4-FFF2-40B4-BE49-F238E27FC236}">
                <a16:creationId xmlns:a16="http://schemas.microsoft.com/office/drawing/2014/main" id="{00000000-0008-0000-0500-000030000000}"/>
              </a:ext>
            </a:extLst>
          </xdr:cNvPr>
          <xdr:cNvGrpSpPr/>
        </xdr:nvGrpSpPr>
        <xdr:grpSpPr>
          <a:xfrm>
            <a:off x="15214464" y="4511038"/>
            <a:ext cx="1176739" cy="648891"/>
            <a:chOff x="14669909" y="4551680"/>
            <a:chExt cx="1544470" cy="808892"/>
          </a:xfrm>
        </xdr:grpSpPr>
        <xdr:cxnSp macro="">
          <xdr:nvCxnSpPr>
            <xdr:cNvPr id="56" name="Straight Connector 55">
              <a:extLst>
                <a:ext uri="{FF2B5EF4-FFF2-40B4-BE49-F238E27FC236}">
                  <a16:creationId xmlns:a16="http://schemas.microsoft.com/office/drawing/2014/main" id="{00000000-0008-0000-0500-000038000000}"/>
                </a:ext>
              </a:extLst>
            </xdr:cNvPr>
            <xdr:cNvCxnSpPr/>
          </xdr:nvCxnSpPr>
          <xdr:spPr>
            <a:xfrm flipV="1">
              <a:off x="14669909" y="4551680"/>
              <a:ext cx="800385" cy="808892"/>
            </a:xfrm>
            <a:prstGeom prst="line">
              <a:avLst/>
            </a:prstGeom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7" name="Straight Connector 56">
              <a:extLst>
                <a:ext uri="{FF2B5EF4-FFF2-40B4-BE49-F238E27FC236}">
                  <a16:creationId xmlns:a16="http://schemas.microsoft.com/office/drawing/2014/main" id="{00000000-0008-0000-0500-000039000000}"/>
                </a:ext>
              </a:extLst>
            </xdr:cNvPr>
            <xdr:cNvCxnSpPr/>
          </xdr:nvCxnSpPr>
          <xdr:spPr>
            <a:xfrm flipH="1" flipV="1">
              <a:off x="15473683" y="4551680"/>
              <a:ext cx="740696" cy="761820"/>
            </a:xfrm>
            <a:prstGeom prst="line">
              <a:avLst/>
            </a:prstGeom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49" name="Group 48">
            <a:extLst>
              <a:ext uri="{FF2B5EF4-FFF2-40B4-BE49-F238E27FC236}">
                <a16:creationId xmlns:a16="http://schemas.microsoft.com/office/drawing/2014/main" id="{00000000-0008-0000-0500-000031000000}"/>
              </a:ext>
            </a:extLst>
          </xdr:cNvPr>
          <xdr:cNvGrpSpPr/>
        </xdr:nvGrpSpPr>
        <xdr:grpSpPr>
          <a:xfrm rot="10800000">
            <a:off x="15214463" y="3183675"/>
            <a:ext cx="1226813" cy="585688"/>
            <a:chOff x="14634358" y="4551680"/>
            <a:chExt cx="1662133" cy="761395"/>
          </a:xfrm>
        </xdr:grpSpPr>
        <xdr:cxnSp macro="">
          <xdr:nvCxnSpPr>
            <xdr:cNvPr id="54" name="Straight Connector 53">
              <a:extLst>
                <a:ext uri="{FF2B5EF4-FFF2-40B4-BE49-F238E27FC236}">
                  <a16:creationId xmlns:a16="http://schemas.microsoft.com/office/drawing/2014/main" id="{00000000-0008-0000-0500-000036000000}"/>
                </a:ext>
              </a:extLst>
            </xdr:cNvPr>
            <xdr:cNvCxnSpPr/>
          </xdr:nvCxnSpPr>
          <xdr:spPr>
            <a:xfrm rot="10800000" flipH="1">
              <a:off x="14634358" y="4551680"/>
              <a:ext cx="835935" cy="761395"/>
            </a:xfrm>
            <a:prstGeom prst="line">
              <a:avLst/>
            </a:prstGeom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5" name="Straight Connector 54">
              <a:extLst>
                <a:ext uri="{FF2B5EF4-FFF2-40B4-BE49-F238E27FC236}">
                  <a16:creationId xmlns:a16="http://schemas.microsoft.com/office/drawing/2014/main" id="{00000000-0008-0000-0500-000037000000}"/>
                </a:ext>
              </a:extLst>
            </xdr:cNvPr>
            <xdr:cNvCxnSpPr/>
          </xdr:nvCxnSpPr>
          <xdr:spPr>
            <a:xfrm rot="10800000">
              <a:off x="15473682" y="4551680"/>
              <a:ext cx="822809" cy="761390"/>
            </a:xfrm>
            <a:prstGeom prst="line">
              <a:avLst/>
            </a:prstGeom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0" name="Plus 49">
            <a:extLst>
              <a:ext uri="{FF2B5EF4-FFF2-40B4-BE49-F238E27FC236}">
                <a16:creationId xmlns:a16="http://schemas.microsoft.com/office/drawing/2014/main" id="{00000000-0008-0000-0500-000032000000}"/>
              </a:ext>
            </a:extLst>
          </xdr:cNvPr>
          <xdr:cNvSpPr/>
        </xdr:nvSpPr>
        <xdr:spPr>
          <a:xfrm>
            <a:off x="15590520" y="3911600"/>
            <a:ext cx="472440" cy="472440"/>
          </a:xfrm>
          <a:prstGeom prst="mathPlus">
            <a:avLst>
              <a:gd name="adj1" fmla="val 13643"/>
            </a:avLst>
          </a:prstGeom>
          <a:solidFill>
            <a:schemeClr val="tx1">
              <a:lumMod val="75000"/>
              <a:lumOff val="25000"/>
            </a:schemeClr>
          </a:solidFill>
          <a:ln>
            <a:solidFill>
              <a:schemeClr val="tx1">
                <a:lumMod val="85000"/>
                <a:lumOff val="15000"/>
              </a:schemeClr>
            </a:solidFill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1" name="TextBox 50">
            <a:extLst>
              <a:ext uri="{FF2B5EF4-FFF2-40B4-BE49-F238E27FC236}">
                <a16:creationId xmlns:a16="http://schemas.microsoft.com/office/drawing/2014/main" id="{00000000-0008-0000-0500-000033000000}"/>
              </a:ext>
            </a:extLst>
          </xdr:cNvPr>
          <xdr:cNvSpPr txBox="1"/>
        </xdr:nvSpPr>
        <xdr:spPr>
          <a:xfrm>
            <a:off x="14874240" y="3820160"/>
            <a:ext cx="620683" cy="4460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800"/>
              <a:t>A</a:t>
            </a:r>
          </a:p>
        </xdr:txBody>
      </xdr:sp>
      <xdr:sp macro="" textlink="">
        <xdr:nvSpPr>
          <xdr:cNvPr id="52" name="TextBox 51">
            <a:extLst>
              <a:ext uri="{FF2B5EF4-FFF2-40B4-BE49-F238E27FC236}">
                <a16:creationId xmlns:a16="http://schemas.microsoft.com/office/drawing/2014/main" id="{00000000-0008-0000-0500-000034000000}"/>
              </a:ext>
            </a:extLst>
          </xdr:cNvPr>
          <xdr:cNvSpPr txBox="1"/>
        </xdr:nvSpPr>
        <xdr:spPr>
          <a:xfrm>
            <a:off x="15524480" y="3107889"/>
            <a:ext cx="620683" cy="40306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n-US" sz="1800"/>
              <a:t>B</a:t>
            </a:r>
          </a:p>
        </xdr:txBody>
      </xdr:sp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id="{00000000-0008-0000-0500-000035000000}"/>
              </a:ext>
            </a:extLst>
          </xdr:cNvPr>
          <xdr:cNvSpPr txBox="1"/>
        </xdr:nvSpPr>
        <xdr:spPr>
          <a:xfrm>
            <a:off x="15524480" y="4869492"/>
            <a:ext cx="620683" cy="3282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n-US" sz="1800"/>
              <a:t>B</a:t>
            </a:r>
          </a:p>
        </xdr:txBody>
      </xdr:sp>
    </xdr:grpSp>
    <xdr:clientData/>
  </xdr:twoCellAnchor>
  <xdr:twoCellAnchor editAs="oneCell">
    <xdr:from>
      <xdr:col>5</xdr:col>
      <xdr:colOff>245638</xdr:colOff>
      <xdr:row>287</xdr:row>
      <xdr:rowOff>395725</xdr:rowOff>
    </xdr:from>
    <xdr:to>
      <xdr:col>5</xdr:col>
      <xdr:colOff>1914202</xdr:colOff>
      <xdr:row>292</xdr:row>
      <xdr:rowOff>257413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2450" y="96197899"/>
          <a:ext cx="1668564" cy="1683862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287</xdr:row>
      <xdr:rowOff>0</xdr:rowOff>
    </xdr:from>
    <xdr:to>
      <xdr:col>11</xdr:col>
      <xdr:colOff>592943</xdr:colOff>
      <xdr:row>290</xdr:row>
      <xdr:rowOff>106368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0A33A139-EDCD-A04C-8578-C0458C90043D}"/>
            </a:ext>
          </a:extLst>
        </xdr:cNvPr>
        <xdr:cNvGrpSpPr/>
      </xdr:nvGrpSpPr>
      <xdr:grpSpPr>
        <a:xfrm>
          <a:off x="11356377" y="103495797"/>
          <a:ext cx="1319972" cy="1321151"/>
          <a:chOff x="3775988" y="4686949"/>
          <a:chExt cx="1319972" cy="1321151"/>
        </a:xfrm>
      </xdr:grpSpPr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B750491C-9791-3540-AAF2-A967CAAD9F5F}"/>
              </a:ext>
            </a:extLst>
          </xdr:cNvPr>
          <xdr:cNvSpPr/>
        </xdr:nvSpPr>
        <xdr:spPr>
          <a:xfrm>
            <a:off x="3775988" y="4689040"/>
            <a:ext cx="1319972" cy="1315266"/>
          </a:xfrm>
          <a:prstGeom prst="rect">
            <a:avLst/>
          </a:prstGeom>
          <a:solidFill>
            <a:schemeClr val="bg1"/>
          </a:solidFill>
          <a:ln>
            <a:solidFill>
              <a:schemeClr val="tx1">
                <a:lumMod val="75000"/>
                <a:lumOff val="25000"/>
              </a:schemeClr>
            </a:solidFill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lang="en-US" sz="1100"/>
          </a:p>
        </xdr:txBody>
      </xdr:sp>
      <xdr:cxnSp macro="">
        <xdr:nvCxnSpPr>
          <xdr:cNvPr id="42" name="Straight Connector 41">
            <a:extLst>
              <a:ext uri="{FF2B5EF4-FFF2-40B4-BE49-F238E27FC236}">
                <a16:creationId xmlns:a16="http://schemas.microsoft.com/office/drawing/2014/main" id="{88F7204A-B8EF-664C-92E4-CAD5E7FB59D7}"/>
              </a:ext>
            </a:extLst>
          </xdr:cNvPr>
          <xdr:cNvCxnSpPr/>
        </xdr:nvCxnSpPr>
        <xdr:spPr>
          <a:xfrm>
            <a:off x="3778234" y="4686949"/>
            <a:ext cx="1309981" cy="1309612"/>
          </a:xfrm>
          <a:prstGeom prst="line">
            <a:avLst/>
          </a:prstGeom>
          <a:ln w="9525">
            <a:solidFill>
              <a:schemeClr val="tx1">
                <a:lumMod val="85000"/>
                <a:lumOff val="15000"/>
              </a:schemeClr>
            </a:solidFill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Straight Connector 42">
            <a:extLst>
              <a:ext uri="{FF2B5EF4-FFF2-40B4-BE49-F238E27FC236}">
                <a16:creationId xmlns:a16="http://schemas.microsoft.com/office/drawing/2014/main" id="{731EBA33-A9C2-264C-94DF-5ACFDC8457BC}"/>
              </a:ext>
            </a:extLst>
          </xdr:cNvPr>
          <xdr:cNvCxnSpPr/>
        </xdr:nvCxnSpPr>
        <xdr:spPr>
          <a:xfrm flipH="1">
            <a:off x="3778234" y="4696784"/>
            <a:ext cx="1309982" cy="1311316"/>
          </a:xfrm>
          <a:prstGeom prst="line">
            <a:avLst/>
          </a:prstGeom>
          <a:ln w="9525">
            <a:solidFill>
              <a:schemeClr val="tx1">
                <a:lumMod val="85000"/>
                <a:lumOff val="15000"/>
              </a:schemeClr>
            </a:solidFill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DCDEE28D-E112-8A45-8DDB-0D2FBC437D60}"/>
              </a:ext>
            </a:extLst>
          </xdr:cNvPr>
          <xdr:cNvSpPr txBox="1"/>
        </xdr:nvSpPr>
        <xdr:spPr>
          <a:xfrm>
            <a:off x="4254817" y="4763149"/>
            <a:ext cx="406400" cy="2763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600"/>
              <a:t>A</a:t>
            </a:r>
          </a:p>
        </xdr:txBody>
      </xdr:sp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CF6A7614-9E70-7B44-91B9-BE450D3E9F6F}"/>
              </a:ext>
            </a:extLst>
          </xdr:cNvPr>
          <xdr:cNvSpPr txBox="1"/>
        </xdr:nvSpPr>
        <xdr:spPr>
          <a:xfrm>
            <a:off x="4238942" y="5620662"/>
            <a:ext cx="406400" cy="2763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600"/>
              <a:t>A</a:t>
            </a:r>
          </a:p>
        </xdr:txBody>
      </xdr:sp>
      <xdr:sp macro="" textlink="">
        <xdr:nvSpPr>
          <xdr:cNvPr id="58" name="TextBox 57">
            <a:extLst>
              <a:ext uri="{FF2B5EF4-FFF2-40B4-BE49-F238E27FC236}">
                <a16:creationId xmlns:a16="http://schemas.microsoft.com/office/drawing/2014/main" id="{4D58D03D-8CC9-954C-9A8D-2EE90D25DF72}"/>
              </a:ext>
            </a:extLst>
          </xdr:cNvPr>
          <xdr:cNvSpPr txBox="1"/>
        </xdr:nvSpPr>
        <xdr:spPr>
          <a:xfrm>
            <a:off x="4658042" y="5188774"/>
            <a:ext cx="406400" cy="2763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600"/>
              <a:t>B</a:t>
            </a:r>
          </a:p>
        </xdr:txBody>
      </xdr:sp>
      <xdr:sp macro="" textlink="">
        <xdr:nvSpPr>
          <xdr:cNvPr id="59" name="TextBox 58">
            <a:extLst>
              <a:ext uri="{FF2B5EF4-FFF2-40B4-BE49-F238E27FC236}">
                <a16:creationId xmlns:a16="http://schemas.microsoft.com/office/drawing/2014/main" id="{3A674ABA-F391-E641-B3EB-E300B6105733}"/>
              </a:ext>
            </a:extLst>
          </xdr:cNvPr>
          <xdr:cNvSpPr txBox="1"/>
        </xdr:nvSpPr>
        <xdr:spPr>
          <a:xfrm>
            <a:off x="3844909" y="5191949"/>
            <a:ext cx="409908" cy="2763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600"/>
              <a:t>B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ude/Library/Containers/com.apple.mail/Data/Library/Mail%20Downloads/08A46CCC-7D4A-406B-85C3-22EFC277FD92/2014TDS_DE-EN-H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"/>
      <sheetName val="DE"/>
      <sheetName val="EN"/>
      <sheetName val="HU"/>
    </sheetNames>
    <sheetDataSet>
      <sheetData sheetId="0">
        <row r="1">
          <cell r="I1" t="str">
            <v>HU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119"/>
  <sheetViews>
    <sheetView tabSelected="1" zoomScale="75" zoomScaleNormal="150" zoomScalePageLayoutView="130" workbookViewId="0">
      <selection activeCell="D14" sqref="D14:F14"/>
    </sheetView>
  </sheetViews>
  <sheetFormatPr baseColWidth="10" defaultColWidth="11.3984375" defaultRowHeight="24"/>
  <cols>
    <col min="1" max="1" width="1.3984375" style="115" customWidth="1"/>
    <col min="2" max="2" width="14.3984375" style="115" customWidth="1"/>
    <col min="3" max="3" width="6.3984375" style="115" customWidth="1"/>
    <col min="4" max="4" width="9" style="117" customWidth="1"/>
    <col min="5" max="5" width="30" style="115" customWidth="1"/>
    <col min="6" max="6" width="31.59765625" style="115" customWidth="1"/>
    <col min="7" max="7" width="33.19921875" style="115" customWidth="1"/>
    <col min="8" max="8" width="26" style="115" bestFit="1" customWidth="1"/>
    <col min="9" max="9" width="24.3984375" style="115" customWidth="1"/>
    <col min="10" max="10" width="1.3984375" style="115" customWidth="1"/>
    <col min="11" max="23" width="11.3984375" style="115" customWidth="1"/>
    <col min="24" max="16384" width="11.3984375" style="115"/>
  </cols>
  <sheetData>
    <row r="1" spans="1:10" s="114" customFormat="1">
      <c r="A1" s="110"/>
      <c r="B1" s="110"/>
      <c r="C1" s="110"/>
      <c r="D1" s="111"/>
      <c r="E1" s="110"/>
      <c r="F1" s="110"/>
      <c r="G1" s="110"/>
      <c r="H1" s="112" t="s">
        <v>237</v>
      </c>
      <c r="I1" s="113" t="s">
        <v>454</v>
      </c>
      <c r="J1" s="110"/>
    </row>
    <row r="2" spans="1:10">
      <c r="B2" s="116"/>
    </row>
    <row r="3" spans="1:10" ht="42">
      <c r="B3" s="118"/>
      <c r="H3" s="170" t="str">
        <f ca="1">INDIRECT("'"&amp;I1&amp;"'!A4")</f>
        <v>Task data sheet</v>
      </c>
      <c r="I3" s="170"/>
    </row>
    <row r="4" spans="1:10" ht="41" customHeight="1">
      <c r="B4" s="118"/>
      <c r="H4" s="158" t="str">
        <f ca="1">INDIRECT("'"&amp;I1&amp;"'!A22")</f>
        <v>Flight</v>
      </c>
      <c r="I4" s="159"/>
    </row>
    <row r="5" spans="1:10" ht="41" customHeight="1">
      <c r="B5" s="118"/>
      <c r="H5" s="158" t="str">
        <f ca="1">INDIRECT("'"&amp;I1&amp;"'!A5")</f>
        <v>Tasks</v>
      </c>
      <c r="I5" s="159" t="str">
        <f>IF(C11&lt;&gt;"", "#"&amp;C11, "")&amp;IF(C22&lt;&gt;"", ", #"&amp;C22, "")&amp;IF(C33&lt;&gt;"", ", #"&amp;C33, "")&amp;IF(C44&lt;&gt;"", ", #"&amp;C44, "")&amp;IF(C55&lt;&gt;"", ", #"&amp;C55, "")&amp;IF(C66&lt;&gt;"", ", #"&amp;C66, "")</f>
        <v/>
      </c>
      <c r="J5" s="119"/>
    </row>
    <row r="6" spans="1:10">
      <c r="B6" s="171" t="str">
        <f ca="1">INDIRECT("'"&amp;I1&amp;"'!A7")</f>
        <v>Launch area</v>
      </c>
      <c r="C6" s="171"/>
      <c r="D6" s="171"/>
      <c r="E6" s="189"/>
      <c r="F6" s="189"/>
      <c r="G6" s="120" t="str">
        <f ca="1">INDIRECT("'"&amp;I1&amp;"'!A12")</f>
        <v>Sunrise/Sunset</v>
      </c>
      <c r="H6" s="121"/>
      <c r="I6" s="121"/>
    </row>
    <row r="7" spans="1:10">
      <c r="B7" s="172" t="str">
        <f ca="1">INDIRECT("'"&amp;I1&amp;"'!A6")</f>
        <v>Launch period</v>
      </c>
      <c r="C7" s="172"/>
      <c r="D7" s="172"/>
      <c r="E7" s="190"/>
      <c r="F7" s="190"/>
      <c r="G7" s="122" t="str">
        <f ca="1">INDIRECT("'"&amp;I1&amp;"'!A21")</f>
        <v>Min. ILP → all goals</v>
      </c>
      <c r="H7" s="173"/>
      <c r="I7" s="173"/>
    </row>
    <row r="8" spans="1:10">
      <c r="B8" s="171" t="str">
        <f ca="1">INDIRECT("'"&amp;I1&amp;"'!A8")</f>
        <v>PZs in force</v>
      </c>
      <c r="C8" s="171"/>
      <c r="D8" s="171"/>
      <c r="E8" s="171"/>
      <c r="F8" s="171"/>
      <c r="G8" s="120" t="str">
        <f ca="1">INDIRECT("'"&amp;I1&amp;"'!A11")</f>
        <v>Next briefing</v>
      </c>
      <c r="H8" s="176"/>
      <c r="I8" s="177"/>
    </row>
    <row r="9" spans="1:10">
      <c r="B9" s="173" t="str">
        <f ca="1">INDIRECT("'"&amp;I1&amp;"'!A9")</f>
        <v>Solo flight</v>
      </c>
      <c r="C9" s="173"/>
      <c r="D9" s="173"/>
      <c r="E9" s="173"/>
      <c r="F9" s="173"/>
      <c r="G9" s="122" t="s">
        <v>218</v>
      </c>
      <c r="H9" s="173"/>
      <c r="I9" s="173"/>
    </row>
    <row r="10" spans="1:10" ht="10" customHeight="1"/>
    <row r="11" spans="1:10" ht="25" customHeight="1">
      <c r="B11" s="123" t="str">
        <f ca="1">IF(D11&lt;&gt;"",INDIRECT("'"&amp;$I$1&amp;"'!A13"), "")</f>
        <v/>
      </c>
      <c r="C11" s="124"/>
      <c r="D11" s="124"/>
      <c r="E11" s="169" t="str">
        <f ca="1">IF(D11&lt;&gt;"",VLOOKUP(D11,INDIRECT("'"&amp;$I$1&amp;"'!H4"):INDIRECT("'"&amp;$I$1&amp;"'!N25"),2, FALSE)&amp;" ("&amp;VLOOKUP(D11,INDIRECT("'"&amp;$I$1&amp;"'!H4"):INDIRECT("'"&amp;$I$1&amp;"'!N25"),3, FALSE)&amp;")", "")</f>
        <v/>
      </c>
      <c r="F11" s="169"/>
      <c r="G11" s="169"/>
      <c r="H11" s="125" t="str">
        <f ca="1">IF(D11&lt;&gt;"",INDIRECT("'"&amp;$I$1&amp;"'!A14"), "")</f>
        <v/>
      </c>
      <c r="I11" s="126"/>
    </row>
    <row r="12" spans="1:10" ht="23" customHeight="1">
      <c r="B12" s="127"/>
      <c r="C12" s="128"/>
      <c r="D12" s="160"/>
      <c r="E12" s="160"/>
      <c r="F12" s="160"/>
      <c r="G12" s="167"/>
      <c r="H12" s="167"/>
      <c r="I12" s="168"/>
    </row>
    <row r="13" spans="1:10" ht="23" customHeight="1">
      <c r="B13" s="127"/>
      <c r="C13" s="129" t="str">
        <f ca="1">IF(D13="","","a.")</f>
        <v/>
      </c>
      <c r="D13" s="160" t="str">
        <f ca="1">IF(D11&lt;&gt;"",IF(VLOOKUP(D11,INDIRECT("'"&amp;$I$1&amp;"'!H4"):INDIRECT("'"&amp;$I$1&amp;"'!N25"),4,FALSE)&lt;&gt;0,VLOOKUP(D11,INDIRECT("'"&amp;$I$1&amp;"'!H4"):INDIRECT("'"&amp;$I$1&amp;"'!N25"),4,FALSE),""),"")</f>
        <v/>
      </c>
      <c r="E13" s="160"/>
      <c r="F13" s="160"/>
      <c r="G13" s="167"/>
      <c r="H13" s="167"/>
      <c r="I13" s="168"/>
    </row>
    <row r="14" spans="1:10" ht="24" customHeight="1">
      <c r="B14" s="127"/>
      <c r="C14" s="129" t="str">
        <f ca="1">IF(D14="","","b.")</f>
        <v/>
      </c>
      <c r="D14" s="160" t="str">
        <f ca="1">IF(D11&lt;&gt;"",IF(VLOOKUP(D11,INDIRECT("'"&amp;$I$1&amp;"'!H4"):INDIRECT("'"&amp;$I$1&amp;"'!N25"),5,FALSE)&lt;&gt;0,VLOOKUP(D11,INDIRECT("'"&amp;$I$1&amp;"'!H4"):INDIRECT("'"&amp;$I$1&amp;"'!N25"),5,FALSE),""),"")</f>
        <v/>
      </c>
      <c r="E14" s="160"/>
      <c r="F14" s="160"/>
      <c r="G14" s="167"/>
      <c r="H14" s="167"/>
      <c r="I14" s="168"/>
    </row>
    <row r="15" spans="1:10" ht="24" customHeight="1">
      <c r="B15" s="127"/>
      <c r="C15" s="129" t="str">
        <f ca="1">IF(D15="","","c.")</f>
        <v/>
      </c>
      <c r="D15" s="160" t="str">
        <f ca="1">IF(D11&lt;&gt;"",IF(VLOOKUP(D11,INDIRECT("'"&amp;I$1&amp;"'!H4"):INDIRECT("'"&amp;I$1&amp;"'!N25"),6,FALSE)&lt;&gt;0,VLOOKUP(D11,INDIRECT("'"&amp;I$1&amp;"'!H4"):INDIRECT("'"&amp;I$1&amp;"'!N25"),6,FALSE),""),"")</f>
        <v/>
      </c>
      <c r="E15" s="160"/>
      <c r="F15" s="160"/>
      <c r="G15" s="167"/>
      <c r="H15" s="167"/>
      <c r="I15" s="168"/>
    </row>
    <row r="16" spans="1:10" ht="24" customHeight="1">
      <c r="B16" s="127"/>
      <c r="C16" s="129" t="str">
        <f ca="1">IF(D16="","","d.")</f>
        <v/>
      </c>
      <c r="D16" s="160" t="str">
        <f ca="1">IF(D11&lt;&gt;"",IF(VLOOKUP(D11,INDIRECT("'"&amp;$I$1&amp;"'!H4"):INDIRECT("'"&amp;$I$1&amp;"'!N25"),7,FALSE)&lt;&gt;0,VLOOKUP(D11,INDIRECT("'"&amp;$I$1&amp;"'!H4"):INDIRECT("'"&amp;$I$1&amp;"'!N25"),7,FALSE),""),"")</f>
        <v/>
      </c>
      <c r="E16" s="160"/>
      <c r="F16" s="160"/>
      <c r="G16" s="167"/>
      <c r="H16" s="167"/>
      <c r="I16" s="175"/>
    </row>
    <row r="17" spans="2:26" ht="24" customHeight="1">
      <c r="B17" s="127"/>
      <c r="C17" s="128"/>
      <c r="D17" s="160"/>
      <c r="E17" s="160"/>
      <c r="F17" s="160"/>
      <c r="G17" s="130"/>
      <c r="H17" s="131" t="str">
        <f ca="1">IF(D11&lt;&gt;"",INDIRECT("'"&amp;$I$1&amp;"'!A15"), "")</f>
        <v/>
      </c>
      <c r="I17" s="132"/>
    </row>
    <row r="18" spans="2:26" ht="25" customHeight="1">
      <c r="B18" s="127"/>
      <c r="C18" s="128"/>
      <c r="D18" s="160"/>
      <c r="E18" s="160"/>
      <c r="F18" s="160"/>
      <c r="G18" s="128"/>
      <c r="H18" s="133" t="str">
        <f ca="1">IF(D11&lt;&gt;"",INDIRECT("'"&amp;$I$1&amp;"'!A16"), "")</f>
        <v/>
      </c>
      <c r="I18" s="134"/>
    </row>
    <row r="19" spans="2:26">
      <c r="B19" s="161" t="str">
        <f ca="1">IF(D11&lt;&gt;"",INDIRECT("'"&amp;$I$1&amp;"'!A19"),"")</f>
        <v/>
      </c>
      <c r="C19" s="162"/>
      <c r="D19" s="162"/>
      <c r="E19" s="163"/>
      <c r="F19" s="163"/>
      <c r="G19" s="128"/>
      <c r="H19" s="131" t="str">
        <f ca="1">IF(D11&lt;&gt;"",INDIRECT("'"&amp;$I$1&amp;"'!A17"), "")</f>
        <v/>
      </c>
      <c r="I19" s="132"/>
    </row>
    <row r="20" spans="2:26">
      <c r="B20" s="165" t="str">
        <f ca="1">IF(D11&lt;&gt;"",INDIRECT("'"&amp;$I$1&amp;"'!A20"), "")</f>
        <v/>
      </c>
      <c r="C20" s="166"/>
      <c r="D20" s="166"/>
      <c r="E20" s="166"/>
      <c r="F20" s="166"/>
      <c r="G20" s="135"/>
      <c r="H20" s="136" t="str">
        <f ca="1">IF(D11&lt;&gt;"",INDIRECT("'"&amp;$I$1&amp;"'!A18"), "")</f>
        <v/>
      </c>
      <c r="I20" s="137"/>
    </row>
    <row r="21" spans="2:26">
      <c r="B21" s="130"/>
      <c r="C21" s="174"/>
      <c r="D21" s="174"/>
      <c r="E21" s="174"/>
      <c r="F21" s="174"/>
      <c r="G21" s="174"/>
      <c r="H21" s="174"/>
      <c r="I21" s="130"/>
    </row>
    <row r="22" spans="2:26" ht="25" customHeight="1">
      <c r="B22" s="123" t="str">
        <f ca="1">IF(D22&lt;&gt;"",INDIRECT("'"&amp;$I$1&amp;"'!A13"), "")</f>
        <v/>
      </c>
      <c r="C22" s="124"/>
      <c r="D22" s="124"/>
      <c r="E22" s="169" t="str">
        <f ca="1">IF(D22&lt;&gt;"",VLOOKUP(D22,INDIRECT("'"&amp;$I$1&amp;"'!H4"):INDIRECT("'"&amp;$I$1&amp;"'!N25"),2, FALSE)&amp;" ("&amp;VLOOKUP(D22,INDIRECT("'"&amp;$I$1&amp;"'!H4"):INDIRECT("'"&amp;$I$1&amp;"'!N25"),3, FALSE)&amp;")", "")</f>
        <v/>
      </c>
      <c r="F22" s="169"/>
      <c r="G22" s="169"/>
      <c r="H22" s="125" t="str">
        <f ca="1">IF(D22&lt;&gt;"",INDIRECT("'"&amp;$I$1&amp;"'!A14"), "")</f>
        <v/>
      </c>
      <c r="I22" s="126"/>
    </row>
    <row r="23" spans="2:26">
      <c r="B23" s="127"/>
      <c r="C23" s="128"/>
      <c r="D23" s="160"/>
      <c r="E23" s="160"/>
      <c r="F23" s="160"/>
      <c r="G23" s="167"/>
      <c r="H23" s="167"/>
      <c r="I23" s="168"/>
    </row>
    <row r="24" spans="2:26" ht="24" customHeight="1">
      <c r="B24" s="127"/>
      <c r="C24" s="129" t="str">
        <f ca="1">IF(D24="","","a.")</f>
        <v/>
      </c>
      <c r="D24" s="160" t="str">
        <f ca="1">IF(D22&lt;&gt;"",IF(VLOOKUP(D22,INDIRECT("'"&amp;$I$1&amp;"'!H4"):INDIRECT("'"&amp;$I$1&amp;"'!N25"),4,FALSE)&lt;&gt;0,VLOOKUP(D22,INDIRECT("'"&amp;$I$1&amp;"'!H4"):INDIRECT("'"&amp;$I$1&amp;"'!N25"),4,FALSE),""),"")</f>
        <v/>
      </c>
      <c r="E24" s="160"/>
      <c r="F24" s="160"/>
      <c r="G24" s="167"/>
      <c r="H24" s="167"/>
      <c r="I24" s="168"/>
    </row>
    <row r="25" spans="2:26" ht="23" customHeight="1">
      <c r="B25" s="127"/>
      <c r="C25" s="129" t="str">
        <f ca="1">IF(D25="","","b.")</f>
        <v/>
      </c>
      <c r="D25" s="160" t="str">
        <f ca="1">IF(D22&lt;&gt;"",IF(VLOOKUP(D22,INDIRECT("'"&amp;$I$1&amp;"'!H4"):INDIRECT("'"&amp;$I$1&amp;"'!N25"),5,FALSE)&lt;&gt;0,VLOOKUP(D22,INDIRECT("'"&amp;$I$1&amp;"'!H4"):INDIRECT("'"&amp;$I$1&amp;"'!N25"),5,FALSE),""),"")</f>
        <v/>
      </c>
      <c r="E25" s="160"/>
      <c r="F25" s="160"/>
      <c r="G25" s="167"/>
      <c r="H25" s="167"/>
      <c r="I25" s="168"/>
    </row>
    <row r="26" spans="2:26" ht="24" customHeight="1">
      <c r="B26" s="127"/>
      <c r="C26" s="129" t="str">
        <f ca="1">IF(D26="","","c.")</f>
        <v/>
      </c>
      <c r="D26" s="160" t="str">
        <f ca="1">IF(D22&lt;&gt;"",IF(VLOOKUP(D22,INDIRECT("'"&amp;I$1&amp;"'!H4"):INDIRECT("'"&amp;I$1&amp;"'!N25"),6,FALSE)&lt;&gt;0,VLOOKUP(D22,INDIRECT("'"&amp;I$1&amp;"'!H4"):INDIRECT("'"&amp;I$1&amp;"'!N25"),6,FALSE),""),"")</f>
        <v/>
      </c>
      <c r="E26" s="160"/>
      <c r="F26" s="160"/>
      <c r="G26" s="167"/>
      <c r="H26" s="167"/>
      <c r="I26" s="168"/>
    </row>
    <row r="27" spans="2:26" ht="24" customHeight="1">
      <c r="B27" s="127"/>
      <c r="C27" s="129" t="str">
        <f ca="1">IF(D27="","","d.")</f>
        <v/>
      </c>
      <c r="D27" s="160" t="str">
        <f ca="1">IF(D22&lt;&gt;"",IF(VLOOKUP(D22,INDIRECT("'"&amp;$I$1&amp;"'!H4"):INDIRECT("'"&amp;$I$1&amp;"'!N25"),7,FALSE)&lt;&gt;0,VLOOKUP(D22,INDIRECT("'"&amp;$I$1&amp;"'!H4"):INDIRECT("'"&amp;$I$1&amp;"'!N25"),7,FALSE),""),"")</f>
        <v/>
      </c>
      <c r="E27" s="160"/>
      <c r="F27" s="160"/>
      <c r="G27" s="167"/>
      <c r="H27" s="167"/>
      <c r="I27" s="175"/>
    </row>
    <row r="28" spans="2:26" ht="23" customHeight="1">
      <c r="B28" s="127"/>
      <c r="C28" s="128"/>
      <c r="D28" s="160"/>
      <c r="E28" s="160"/>
      <c r="F28" s="160"/>
      <c r="G28" s="130"/>
      <c r="H28" s="131" t="str">
        <f ca="1">IF(D22&lt;&gt;"",INDIRECT("'"&amp;$I$1&amp;"'!A15"), "")</f>
        <v/>
      </c>
      <c r="I28" s="132"/>
    </row>
    <row r="29" spans="2:26" ht="23" customHeight="1">
      <c r="B29" s="127"/>
      <c r="C29" s="128"/>
      <c r="D29" s="160"/>
      <c r="E29" s="160"/>
      <c r="F29" s="160"/>
      <c r="G29" s="128"/>
      <c r="H29" s="133" t="str">
        <f ca="1">IF(D22&lt;&gt;"",INDIRECT("'"&amp;$I$1&amp;"'!A16"), "")</f>
        <v/>
      </c>
      <c r="I29" s="134"/>
    </row>
    <row r="30" spans="2:26" ht="24" customHeight="1">
      <c r="B30" s="161" t="str">
        <f ca="1">IF(D22&lt;&gt;"",INDIRECT("'"&amp;$I$1&amp;"'!A19"),"")</f>
        <v/>
      </c>
      <c r="C30" s="162"/>
      <c r="D30" s="162"/>
      <c r="E30" s="163"/>
      <c r="F30" s="163"/>
      <c r="G30" s="128"/>
      <c r="H30" s="131" t="str">
        <f ca="1">IF(D22&lt;&gt;"",INDIRECT("'"&amp;$I$1&amp;"'!A17"), "")</f>
        <v/>
      </c>
      <c r="I30" s="132"/>
    </row>
    <row r="31" spans="2:26">
      <c r="B31" s="165" t="str">
        <f ca="1">IF(D22&lt;&gt;"",INDIRECT("'"&amp;$I$1&amp;"'!A20"), "")</f>
        <v/>
      </c>
      <c r="C31" s="166"/>
      <c r="D31" s="166"/>
      <c r="E31" s="166"/>
      <c r="F31" s="166"/>
      <c r="G31" s="135"/>
      <c r="H31" s="136" t="str">
        <f ca="1">IF(D22&lt;&gt;"",INDIRECT("'"&amp;$I$1&amp;"'!A18"), "")</f>
        <v/>
      </c>
      <c r="I31" s="137"/>
    </row>
    <row r="32" spans="2:26">
      <c r="B32" s="138"/>
      <c r="C32" s="178"/>
      <c r="D32" s="178"/>
      <c r="E32" s="178"/>
      <c r="F32" s="178"/>
      <c r="G32" s="178"/>
      <c r="H32" s="178"/>
      <c r="I32" s="139"/>
      <c r="Z32" s="140"/>
    </row>
    <row r="33" spans="2:26" ht="25" customHeight="1">
      <c r="B33" s="123" t="str">
        <f ca="1">IF(D33&lt;&gt;"",INDIRECT("'"&amp;$I$1&amp;"'!A13"), "")</f>
        <v/>
      </c>
      <c r="C33" s="124"/>
      <c r="D33" s="124"/>
      <c r="E33" s="169" t="str">
        <f ca="1">IF(D33&lt;&gt;"",VLOOKUP(D33,INDIRECT("'"&amp;$I$1&amp;"'!H4"):INDIRECT("'"&amp;$I$1&amp;"'!N25"),2, FALSE)&amp;" ("&amp;VLOOKUP(D33,INDIRECT("'"&amp;$I$1&amp;"'!H4"):INDIRECT("'"&amp;$I$1&amp;"'!N25"),3, FALSE)&amp;")", "")</f>
        <v/>
      </c>
      <c r="F33" s="169"/>
      <c r="G33" s="169"/>
      <c r="H33" s="125" t="str">
        <f ca="1">IF(D33&lt;&gt;"",INDIRECT("'"&amp;$I$1&amp;"'!A14"), "")</f>
        <v/>
      </c>
      <c r="I33" s="126"/>
    </row>
    <row r="34" spans="2:26" ht="24" customHeight="1">
      <c r="B34" s="127"/>
      <c r="C34" s="128"/>
      <c r="D34" s="160"/>
      <c r="E34" s="160"/>
      <c r="F34" s="160"/>
      <c r="G34" s="167"/>
      <c r="H34" s="167"/>
      <c r="I34" s="168"/>
    </row>
    <row r="35" spans="2:26" ht="24" customHeight="1">
      <c r="B35" s="127"/>
      <c r="C35" s="129" t="str">
        <f ca="1">IF(D35="","","a.")</f>
        <v/>
      </c>
      <c r="D35" s="160" t="str">
        <f ca="1">IF(D33&lt;&gt;"",IF(VLOOKUP(D33,INDIRECT("'"&amp;$I$1&amp;"'!H4"):INDIRECT("'"&amp;$I$1&amp;"'!N25"),4,FALSE)&lt;&gt;0,VLOOKUP(D33,INDIRECT("'"&amp;$I$1&amp;"'!H4"):INDIRECT("'"&amp;$I$1&amp;"'!N25"),4,FALSE),""),"")</f>
        <v/>
      </c>
      <c r="E35" s="160"/>
      <c r="F35" s="160"/>
      <c r="G35" s="167"/>
      <c r="H35" s="167"/>
      <c r="I35" s="168"/>
    </row>
    <row r="36" spans="2:26" ht="24" customHeight="1">
      <c r="B36" s="127"/>
      <c r="C36" s="129" t="str">
        <f ca="1">IF(D36="","","b.")</f>
        <v/>
      </c>
      <c r="D36" s="160" t="str">
        <f ca="1">IF(D33&lt;&gt;"",IF(VLOOKUP(D33,INDIRECT("'"&amp;$I$1&amp;"'!H4"):INDIRECT("'"&amp;$I$1&amp;"'!N25"),5,FALSE)&lt;&gt;0,VLOOKUP(D33,INDIRECT("'"&amp;$I$1&amp;"'!H4"):INDIRECT("'"&amp;$I$1&amp;"'!N25"),5,FALSE),""),"")</f>
        <v/>
      </c>
      <c r="E36" s="160"/>
      <c r="F36" s="160"/>
      <c r="G36" s="167"/>
      <c r="H36" s="167"/>
      <c r="I36" s="168"/>
    </row>
    <row r="37" spans="2:26" ht="24" customHeight="1">
      <c r="B37" s="127"/>
      <c r="C37" s="129" t="str">
        <f ca="1">IF(D37="","","c.")</f>
        <v/>
      </c>
      <c r="D37" s="160" t="str">
        <f ca="1">IF(D33&lt;&gt;"",IF(VLOOKUP(D33,INDIRECT("'"&amp;I$1&amp;"'!H4"):INDIRECT("'"&amp;I$1&amp;"'!N25"),6,FALSE)&lt;&gt;0,VLOOKUP(D33,INDIRECT("'"&amp;I$1&amp;"'!H4"):INDIRECT("'"&amp;I$1&amp;"'!N25"),6,FALSE),""),"")</f>
        <v/>
      </c>
      <c r="E37" s="160"/>
      <c r="F37" s="160"/>
      <c r="G37" s="167"/>
      <c r="H37" s="167"/>
      <c r="I37" s="168"/>
    </row>
    <row r="38" spans="2:26">
      <c r="B38" s="127"/>
      <c r="C38" s="129" t="str">
        <f ca="1">IF(D38="","","d.")</f>
        <v/>
      </c>
      <c r="D38" s="160" t="str">
        <f ca="1">IF(D33&lt;&gt;"",IF(VLOOKUP(D33,INDIRECT("'"&amp;$I$1&amp;"'!H4"):INDIRECT("'"&amp;$I$1&amp;"'!N25"),7,FALSE)&lt;&gt;0,VLOOKUP(D33,INDIRECT("'"&amp;$I$1&amp;"'!H4"):INDIRECT("'"&amp;$I$1&amp;"'!N25"),7,FALSE),""),"")</f>
        <v/>
      </c>
      <c r="E38" s="160"/>
      <c r="F38" s="160"/>
      <c r="G38" s="167"/>
      <c r="H38" s="167"/>
      <c r="I38" s="175"/>
    </row>
    <row r="39" spans="2:26" ht="24" customHeight="1">
      <c r="B39" s="127"/>
      <c r="C39" s="128"/>
      <c r="D39" s="160"/>
      <c r="E39" s="160"/>
      <c r="F39" s="160"/>
      <c r="G39" s="130"/>
      <c r="H39" s="131" t="str">
        <f ca="1">IF(D33&lt;&gt;"",INDIRECT("'"&amp;$I$1&amp;"'!A15"), "")</f>
        <v/>
      </c>
      <c r="I39" s="132"/>
    </row>
    <row r="40" spans="2:26">
      <c r="B40" s="127"/>
      <c r="C40" s="128"/>
      <c r="D40" s="160"/>
      <c r="E40" s="160"/>
      <c r="F40" s="160"/>
      <c r="G40" s="128"/>
      <c r="H40" s="133" t="str">
        <f ca="1">IF(D33&lt;&gt;"",INDIRECT("'"&amp;$I$1&amp;"'!A16"), "")</f>
        <v/>
      </c>
      <c r="I40" s="134"/>
    </row>
    <row r="41" spans="2:26">
      <c r="B41" s="161" t="str">
        <f ca="1">IF(D33&lt;&gt;"",INDIRECT("'"&amp;$I$1&amp;"'!A19"),"")</f>
        <v/>
      </c>
      <c r="C41" s="162"/>
      <c r="D41" s="162"/>
      <c r="E41" s="163"/>
      <c r="F41" s="163"/>
      <c r="G41" s="128"/>
      <c r="H41" s="131" t="str">
        <f ca="1">IF(D33&lt;&gt;"",INDIRECT("'"&amp;$I$1&amp;"'!A17"), "")</f>
        <v/>
      </c>
      <c r="I41" s="132"/>
    </row>
    <row r="42" spans="2:26">
      <c r="B42" s="165" t="str">
        <f ca="1">IF(D33&lt;&gt;"",INDIRECT("'"&amp;$I$1&amp;"'!A20"), "")</f>
        <v/>
      </c>
      <c r="C42" s="166"/>
      <c r="D42" s="166"/>
      <c r="E42" s="166"/>
      <c r="F42" s="166"/>
      <c r="G42" s="135"/>
      <c r="H42" s="136" t="str">
        <f ca="1">IF(D33&lt;&gt;"",INDIRECT("'"&amp;$I$1&amp;"'!A18"), "")</f>
        <v/>
      </c>
      <c r="I42" s="137"/>
    </row>
    <row r="43" spans="2:26">
      <c r="B43" s="138"/>
      <c r="C43" s="138"/>
      <c r="D43" s="138"/>
      <c r="E43" s="138"/>
      <c r="F43" s="138"/>
      <c r="G43" s="138"/>
      <c r="H43" s="139"/>
      <c r="I43" s="139"/>
      <c r="Z43" s="140"/>
    </row>
    <row r="44" spans="2:26" ht="25" customHeight="1">
      <c r="B44" s="123" t="str">
        <f ca="1">IF(D44&lt;&gt;"",INDIRECT("'"&amp;$I$1&amp;"'!A13"), "")</f>
        <v/>
      </c>
      <c r="C44" s="124"/>
      <c r="D44" s="124"/>
      <c r="E44" s="169" t="str">
        <f ca="1">IF(D44&lt;&gt;"",VLOOKUP(D44,INDIRECT("'"&amp;$I$1&amp;"'!H4"):INDIRECT("'"&amp;$I$1&amp;"'!N25"),2, FALSE)&amp;" ("&amp;VLOOKUP(D44,INDIRECT("'"&amp;$I$1&amp;"'!H4"):INDIRECT("'"&amp;$I$1&amp;"'!N25"),3, FALSE)&amp;")", "")</f>
        <v/>
      </c>
      <c r="F44" s="169"/>
      <c r="G44" s="169"/>
      <c r="H44" s="125" t="str">
        <f ca="1">IF(D44&lt;&gt;"",INDIRECT("'"&amp;$I$1&amp;"'!A14"), "")</f>
        <v/>
      </c>
      <c r="I44" s="126"/>
    </row>
    <row r="45" spans="2:26">
      <c r="B45" s="127"/>
      <c r="C45" s="128"/>
      <c r="D45" s="160"/>
      <c r="E45" s="160"/>
      <c r="F45" s="160"/>
      <c r="G45" s="167"/>
      <c r="H45" s="167"/>
      <c r="I45" s="168"/>
    </row>
    <row r="46" spans="2:26" ht="24" customHeight="1">
      <c r="B46" s="127"/>
      <c r="C46" s="129" t="str">
        <f ca="1">IF(D46="","","a.")</f>
        <v/>
      </c>
      <c r="D46" s="160" t="str">
        <f ca="1">IF(D44&lt;&gt;"",IF(VLOOKUP(D44,INDIRECT("'"&amp;$I$1&amp;"'!H4"):INDIRECT("'"&amp;$I$1&amp;"'!N25"),4,FALSE)&lt;&gt;0,VLOOKUP(D44,INDIRECT("'"&amp;$I$1&amp;"'!H4"):INDIRECT("'"&amp;$I$1&amp;"'!N25"),4,FALSE),""),"")</f>
        <v/>
      </c>
      <c r="E46" s="160"/>
      <c r="F46" s="160"/>
      <c r="G46" s="167"/>
      <c r="H46" s="167"/>
      <c r="I46" s="168"/>
    </row>
    <row r="47" spans="2:26" ht="24" customHeight="1">
      <c r="B47" s="127"/>
      <c r="C47" s="129" t="str">
        <f ca="1">IF(D47="","","b.")</f>
        <v/>
      </c>
      <c r="D47" s="160" t="str">
        <f ca="1">IF(D44&lt;&gt;"",IF(VLOOKUP(D44,INDIRECT("'"&amp;$I$1&amp;"'!H4"):INDIRECT("'"&amp;$I$1&amp;"'!N25"),5,FALSE)&lt;&gt;0,VLOOKUP(D44,INDIRECT("'"&amp;$I$1&amp;"'!H4"):INDIRECT("'"&amp;$I$1&amp;"'!N25"),5,FALSE),""),"")</f>
        <v/>
      </c>
      <c r="E47" s="160"/>
      <c r="F47" s="160"/>
      <c r="G47" s="167"/>
      <c r="H47" s="167"/>
      <c r="I47" s="168"/>
    </row>
    <row r="48" spans="2:26">
      <c r="B48" s="127"/>
      <c r="C48" s="129" t="str">
        <f ca="1">IF(D48="","","c.")</f>
        <v/>
      </c>
      <c r="D48" s="160" t="str">
        <f ca="1">IF(D44&lt;&gt;"",IF(VLOOKUP(D44,INDIRECT("'"&amp;I$1&amp;"'!H4"):INDIRECT("'"&amp;I$1&amp;"'!N25"),6,FALSE)&lt;&gt;0,VLOOKUP(D44,INDIRECT("'"&amp;I$1&amp;"'!H4"):INDIRECT("'"&amp;I$1&amp;"'!N25"),6,FALSE),""),"")</f>
        <v/>
      </c>
      <c r="E48" s="160"/>
      <c r="F48" s="160"/>
      <c r="G48" s="167"/>
      <c r="H48" s="167"/>
      <c r="I48" s="168"/>
    </row>
    <row r="49" spans="2:9">
      <c r="B49" s="127"/>
      <c r="C49" s="129" t="str">
        <f ca="1">IF(D49="","","d.")</f>
        <v/>
      </c>
      <c r="D49" s="160" t="str">
        <f ca="1">IF(D44&lt;&gt;"",IF(VLOOKUP(D44,INDIRECT("'"&amp;$I$1&amp;"'!H4"):INDIRECT("'"&amp;$I$1&amp;"'!N25"),7,FALSE)&lt;&gt;0,VLOOKUP(D44,INDIRECT("'"&amp;$I$1&amp;"'!H4"):INDIRECT("'"&amp;$I$1&amp;"'!N25"),7,FALSE),""),"")</f>
        <v/>
      </c>
      <c r="E49" s="160"/>
      <c r="F49" s="160"/>
      <c r="G49" s="167"/>
      <c r="H49" s="167"/>
      <c r="I49" s="175"/>
    </row>
    <row r="50" spans="2:9">
      <c r="B50" s="127"/>
      <c r="C50" s="128"/>
      <c r="D50" s="160"/>
      <c r="E50" s="160"/>
      <c r="F50" s="160"/>
      <c r="G50" s="130"/>
      <c r="H50" s="131" t="str">
        <f ca="1">IF(D44&lt;&gt;"",INDIRECT("'"&amp;$I$1&amp;"'!A15"), "")</f>
        <v/>
      </c>
      <c r="I50" s="132"/>
    </row>
    <row r="51" spans="2:9" ht="24" customHeight="1">
      <c r="B51" s="127"/>
      <c r="C51" s="128"/>
      <c r="D51" s="160"/>
      <c r="E51" s="160"/>
      <c r="F51" s="160"/>
      <c r="G51" s="128"/>
      <c r="H51" s="133" t="str">
        <f ca="1">IF(D44&lt;&gt;"",INDIRECT("'"&amp;$I$1&amp;"'!A16"), "")</f>
        <v/>
      </c>
      <c r="I51" s="134"/>
    </row>
    <row r="52" spans="2:9" ht="25" customHeight="1">
      <c r="B52" s="161" t="str">
        <f ca="1">IF(D44&lt;&gt;"",INDIRECT("'"&amp;$I$1&amp;"'!A19"),"")</f>
        <v/>
      </c>
      <c r="C52" s="162"/>
      <c r="D52" s="162"/>
      <c r="E52" s="163"/>
      <c r="F52" s="163"/>
      <c r="G52" s="128"/>
      <c r="H52" s="131" t="str">
        <f ca="1">IF(D44&lt;&gt;"",INDIRECT("'"&amp;$I$1&amp;"'!A17"), "")</f>
        <v/>
      </c>
      <c r="I52" s="132"/>
    </row>
    <row r="53" spans="2:9">
      <c r="B53" s="165" t="str">
        <f ca="1">IF(D44&lt;&gt;"",INDIRECT("'"&amp;$I$1&amp;"'!A20"), "")</f>
        <v/>
      </c>
      <c r="C53" s="166"/>
      <c r="D53" s="166"/>
      <c r="E53" s="166"/>
      <c r="F53" s="166"/>
      <c r="G53" s="135"/>
      <c r="H53" s="136" t="str">
        <f ca="1">IF(D44&lt;&gt;"",INDIRECT("'"&amp;$I$1&amp;"'!A18"), "")</f>
        <v/>
      </c>
      <c r="I53" s="137"/>
    </row>
    <row r="54" spans="2:9">
      <c r="B54" s="128"/>
      <c r="C54" s="128"/>
      <c r="D54" s="130"/>
      <c r="E54" s="128"/>
      <c r="F54" s="128"/>
      <c r="G54" s="128"/>
      <c r="H54" s="141"/>
      <c r="I54" s="128"/>
    </row>
    <row r="55" spans="2:9">
      <c r="B55" s="123" t="str">
        <f ca="1">IF(D55&lt;&gt;"",INDIRECT("'"&amp;$I$1&amp;"'!A13"), "")</f>
        <v/>
      </c>
      <c r="C55" s="124"/>
      <c r="D55" s="124"/>
      <c r="E55" s="169" t="str">
        <f ca="1">IF(D55&lt;&gt;"",VLOOKUP(D55,INDIRECT("'"&amp;$I$1&amp;"'!H4"):INDIRECT("'"&amp;$I$1&amp;"'!N25"),2, FALSE)&amp;" ("&amp;VLOOKUP(D55,INDIRECT("'"&amp;$I$1&amp;"'!H4"):INDIRECT("'"&amp;$I$1&amp;"'!N25"),3, FALSE)&amp;")", "")</f>
        <v/>
      </c>
      <c r="F55" s="169"/>
      <c r="G55" s="169"/>
      <c r="H55" s="125" t="str">
        <f ca="1">IF(D55&lt;&gt;"",INDIRECT("'"&amp;$I$1&amp;"'!A14"), "")</f>
        <v/>
      </c>
      <c r="I55" s="126"/>
    </row>
    <row r="56" spans="2:9">
      <c r="B56" s="127"/>
      <c r="C56" s="128"/>
      <c r="D56" s="160"/>
      <c r="E56" s="160"/>
      <c r="F56" s="160"/>
      <c r="G56" s="167"/>
      <c r="H56" s="167"/>
      <c r="I56" s="168"/>
    </row>
    <row r="57" spans="2:9" ht="24" customHeight="1">
      <c r="B57" s="127"/>
      <c r="C57" s="129" t="str">
        <f ca="1">IF(D57="","","a.")</f>
        <v/>
      </c>
      <c r="D57" s="160" t="str">
        <f ca="1">IF(D55&lt;&gt;"",IF(VLOOKUP(D55,INDIRECT("'"&amp;$I$1&amp;"'!H4"):INDIRECT("'"&amp;$I$1&amp;"'!N25"),4,FALSE)&lt;&gt;0,VLOOKUP(D55,INDIRECT("'"&amp;$I$1&amp;"'!H4"):INDIRECT("'"&amp;$I$1&amp;"'!N25"),4,FALSE),""),"")</f>
        <v/>
      </c>
      <c r="E57" s="160"/>
      <c r="F57" s="160"/>
      <c r="G57" s="167"/>
      <c r="H57" s="167"/>
      <c r="I57" s="168"/>
    </row>
    <row r="58" spans="2:9" ht="24" customHeight="1">
      <c r="B58" s="127"/>
      <c r="C58" s="129" t="str">
        <f ca="1">IF(D58="","","b.")</f>
        <v/>
      </c>
      <c r="D58" s="160" t="str">
        <f ca="1">IF(D55&lt;&gt;"",IF(VLOOKUP(D55,INDIRECT("'"&amp;$I$1&amp;"'!H4"):INDIRECT("'"&amp;$I$1&amp;"'!N25"),5,FALSE)&lt;&gt;0,VLOOKUP(D55,INDIRECT("'"&amp;$I$1&amp;"'!H4"):INDIRECT("'"&amp;$I$1&amp;"'!N25"),5,FALSE),""),"")</f>
        <v/>
      </c>
      <c r="E58" s="160"/>
      <c r="F58" s="160"/>
      <c r="G58" s="167"/>
      <c r="H58" s="167"/>
      <c r="I58" s="168"/>
    </row>
    <row r="59" spans="2:9" ht="24" customHeight="1">
      <c r="B59" s="127"/>
      <c r="C59" s="129" t="str">
        <f ca="1">IF(D59="","","c.")</f>
        <v/>
      </c>
      <c r="D59" s="160" t="str">
        <f ca="1">IF(D55&lt;&gt;"",IF(VLOOKUP(D55,INDIRECT("'"&amp;I$1&amp;"'!H4"):INDIRECT("'"&amp;I$1&amp;"'!N25"),6,FALSE)&lt;&gt;0,VLOOKUP(D55,INDIRECT("'"&amp;I$1&amp;"'!H4"):INDIRECT("'"&amp;I$1&amp;"'!N25"),6,FALSE),""),"")</f>
        <v/>
      </c>
      <c r="E59" s="160"/>
      <c r="F59" s="160"/>
      <c r="G59" s="167"/>
      <c r="H59" s="167"/>
      <c r="I59" s="168"/>
    </row>
    <row r="60" spans="2:9" ht="24" customHeight="1">
      <c r="B60" s="127"/>
      <c r="C60" s="129" t="str">
        <f ca="1">IF(D60="","","d.")</f>
        <v/>
      </c>
      <c r="D60" s="160" t="str">
        <f ca="1">IF(D55&lt;&gt;"",IF(VLOOKUP(D55,INDIRECT("'"&amp;$I$1&amp;"'!H4"):INDIRECT("'"&amp;$I$1&amp;"'!N25"),7,FALSE)&lt;&gt;0,VLOOKUP(D55,INDIRECT("'"&amp;$I$1&amp;"'!H4"):INDIRECT("'"&amp;$I$1&amp;"'!N25"),7,FALSE),""),"")</f>
        <v/>
      </c>
      <c r="E60" s="160"/>
      <c r="F60" s="160"/>
      <c r="G60" s="167"/>
      <c r="H60" s="167"/>
      <c r="I60" s="175"/>
    </row>
    <row r="61" spans="2:9" ht="24" customHeight="1">
      <c r="B61" s="127"/>
      <c r="C61" s="128"/>
      <c r="D61" s="160"/>
      <c r="E61" s="160"/>
      <c r="F61" s="160"/>
      <c r="G61" s="130"/>
      <c r="H61" s="131" t="str">
        <f ca="1">IF(D55&lt;&gt;"",INDIRECT("'"&amp;$I$1&amp;"'!A15"), "")</f>
        <v/>
      </c>
      <c r="I61" s="132"/>
    </row>
    <row r="62" spans="2:9" ht="25" customHeight="1">
      <c r="B62" s="127"/>
      <c r="C62" s="128"/>
      <c r="D62" s="160"/>
      <c r="E62" s="160"/>
      <c r="F62" s="160"/>
      <c r="G62" s="128"/>
      <c r="H62" s="133" t="str">
        <f ca="1">IF(D55&lt;&gt;"",INDIRECT("'"&amp;$I$1&amp;"'!A16"), "")</f>
        <v/>
      </c>
      <c r="I62" s="134"/>
    </row>
    <row r="63" spans="2:9">
      <c r="B63" s="161" t="str">
        <f ca="1">IF(D55&lt;&gt;"",INDIRECT("'"&amp;$I$1&amp;"'!A19"),"")</f>
        <v/>
      </c>
      <c r="C63" s="162"/>
      <c r="D63" s="162"/>
      <c r="E63" s="163"/>
      <c r="F63" s="163"/>
      <c r="G63" s="128"/>
      <c r="H63" s="131" t="str">
        <f ca="1">IF(D55&lt;&gt;"",INDIRECT("'"&amp;$I$1&amp;"'!A17"), "")</f>
        <v/>
      </c>
      <c r="I63" s="132"/>
    </row>
    <row r="64" spans="2:9">
      <c r="B64" s="165" t="str">
        <f ca="1">IF(D55&lt;&gt;"",INDIRECT("'"&amp;$I$1&amp;"'!A20"), "")</f>
        <v/>
      </c>
      <c r="C64" s="166"/>
      <c r="D64" s="166"/>
      <c r="E64" s="166"/>
      <c r="F64" s="166"/>
      <c r="G64" s="135"/>
      <c r="H64" s="136" t="str">
        <f ca="1">IF(D55&lt;&gt;"",INDIRECT("'"&amp;$I$1&amp;"'!A18"), "")</f>
        <v/>
      </c>
      <c r="I64" s="137"/>
    </row>
    <row r="65" spans="2:27">
      <c r="B65" s="138"/>
      <c r="C65" s="138"/>
      <c r="D65" s="138"/>
      <c r="E65" s="138"/>
      <c r="F65" s="138"/>
      <c r="G65" s="138"/>
      <c r="H65" s="139"/>
      <c r="I65" s="139"/>
    </row>
    <row r="66" spans="2:27" ht="25" customHeight="1">
      <c r="B66" s="123" t="str">
        <f ca="1">IF(D66&lt;&gt;"",INDIRECT("'"&amp;$I$1&amp;"'!A13"), "")</f>
        <v/>
      </c>
      <c r="C66" s="124"/>
      <c r="D66" s="124"/>
      <c r="E66" s="169" t="str">
        <f ca="1">IF(D66&lt;&gt;"",VLOOKUP(D66,INDIRECT("'"&amp;$I$1&amp;"'!H4"):INDIRECT("'"&amp;$I$1&amp;"'!N25"),2, FALSE)&amp;" ("&amp;VLOOKUP(D66,INDIRECT("'"&amp;$I$1&amp;"'!H4"):INDIRECT("'"&amp;$I$1&amp;"'!N25"),3, FALSE)&amp;")", "")</f>
        <v/>
      </c>
      <c r="F66" s="169"/>
      <c r="G66" s="169"/>
      <c r="H66" s="125" t="str">
        <f ca="1">IF(D66&lt;&gt;"",INDIRECT("'"&amp;$I$1&amp;"'!A14"), "")</f>
        <v/>
      </c>
      <c r="I66" s="126"/>
    </row>
    <row r="67" spans="2:27">
      <c r="B67" s="127"/>
      <c r="C67" s="128"/>
      <c r="D67" s="160"/>
      <c r="E67" s="160"/>
      <c r="F67" s="160"/>
      <c r="G67" s="167"/>
      <c r="H67" s="167"/>
      <c r="I67" s="168"/>
    </row>
    <row r="68" spans="2:27">
      <c r="B68" s="127"/>
      <c r="C68" s="129" t="str">
        <f ca="1">IF(D68="","","a.")</f>
        <v/>
      </c>
      <c r="D68" s="160" t="str">
        <f ca="1">IF(D66&lt;&gt;"",IF(VLOOKUP(D66,INDIRECT("'"&amp;$I$1&amp;"'!H4"):INDIRECT("'"&amp;$I$1&amp;"'!N25"),4,FALSE)&lt;&gt;0,VLOOKUP(D66,INDIRECT("'"&amp;$I$1&amp;"'!H4"):INDIRECT("'"&amp;$I$1&amp;"'!N25"),4,FALSE),""),"")</f>
        <v/>
      </c>
      <c r="E68" s="160"/>
      <c r="F68" s="160"/>
      <c r="G68" s="167"/>
      <c r="H68" s="167"/>
      <c r="I68" s="168"/>
    </row>
    <row r="69" spans="2:27">
      <c r="B69" s="127"/>
      <c r="C69" s="129" t="str">
        <f ca="1">IF(D69="","","b.")</f>
        <v/>
      </c>
      <c r="D69" s="160" t="str">
        <f ca="1">IF(D66&lt;&gt;"",IF(VLOOKUP(D66,INDIRECT("'"&amp;$I$1&amp;"'!H4"):INDIRECT("'"&amp;$I$1&amp;"'!N25"),5,FALSE)&lt;&gt;0,VLOOKUP(D66,INDIRECT("'"&amp;$I$1&amp;"'!H4"):INDIRECT("'"&amp;$I$1&amp;"'!N25"),5,FALSE),""),"")</f>
        <v/>
      </c>
      <c r="E69" s="160"/>
      <c r="F69" s="160"/>
      <c r="G69" s="167"/>
      <c r="H69" s="167"/>
      <c r="I69" s="168"/>
    </row>
    <row r="70" spans="2:27" ht="24" customHeight="1">
      <c r="B70" s="127"/>
      <c r="C70" s="129" t="str">
        <f ca="1">IF(D70="","","c.")</f>
        <v/>
      </c>
      <c r="D70" s="160" t="str">
        <f ca="1">IF(D66&lt;&gt;"",IF(VLOOKUP(D66,INDIRECT("'"&amp;I$1&amp;"'!H4"):INDIRECT("'"&amp;I$1&amp;"'!N25"),6,FALSE)&lt;&gt;0,VLOOKUP(D66,INDIRECT("'"&amp;I$1&amp;"'!H4"):INDIRECT("'"&amp;I$1&amp;"'!N25"),6,FALSE),""),"")</f>
        <v/>
      </c>
      <c r="E70" s="160"/>
      <c r="F70" s="160"/>
      <c r="G70" s="167"/>
      <c r="H70" s="167"/>
      <c r="I70" s="168"/>
    </row>
    <row r="71" spans="2:27" ht="24" customHeight="1">
      <c r="B71" s="127"/>
      <c r="C71" s="129" t="str">
        <f ca="1">IF(D71="","","d.")</f>
        <v/>
      </c>
      <c r="D71" s="160" t="str">
        <f ca="1">IF(D66&lt;&gt;"",IF(VLOOKUP(D66,INDIRECT("'"&amp;$I$1&amp;"'!H4"):INDIRECT("'"&amp;$I$1&amp;"'!N25"),7,FALSE)&lt;&gt;0,VLOOKUP(D66,INDIRECT("'"&amp;$I$1&amp;"'!H4"):INDIRECT("'"&amp;$I$1&amp;"'!N25"),7,FALSE),""),"")</f>
        <v/>
      </c>
      <c r="E71" s="160"/>
      <c r="F71" s="160"/>
      <c r="G71" s="167"/>
      <c r="H71" s="167"/>
      <c r="I71" s="175"/>
    </row>
    <row r="72" spans="2:27">
      <c r="B72" s="127"/>
      <c r="C72" s="128"/>
      <c r="D72" s="160"/>
      <c r="E72" s="160"/>
      <c r="F72" s="160"/>
      <c r="G72" s="130"/>
      <c r="H72" s="131" t="str">
        <f ca="1">IF(D66&lt;&gt;"",INDIRECT("'"&amp;$I$1&amp;"'!A15"), "")</f>
        <v/>
      </c>
      <c r="I72" s="132"/>
    </row>
    <row r="73" spans="2:27">
      <c r="B73" s="127"/>
      <c r="C73" s="128"/>
      <c r="D73" s="160"/>
      <c r="E73" s="160"/>
      <c r="F73" s="160"/>
      <c r="G73" s="128"/>
      <c r="H73" s="133" t="str">
        <f ca="1">IF(D66&lt;&gt;"",INDIRECT("'"&amp;$I$1&amp;"'!A16"), "")</f>
        <v/>
      </c>
      <c r="I73" s="134"/>
    </row>
    <row r="74" spans="2:27">
      <c r="B74" s="161" t="str">
        <f ca="1">IF(D66&lt;&gt;"",INDIRECT("'"&amp;$I$1&amp;"'!A19"),"")</f>
        <v/>
      </c>
      <c r="C74" s="162"/>
      <c r="D74" s="162"/>
      <c r="E74" s="163"/>
      <c r="F74" s="163"/>
      <c r="G74" s="128"/>
      <c r="H74" s="131" t="str">
        <f ca="1">IF(D66&lt;&gt;"",INDIRECT("'"&amp;$I$1&amp;"'!A17"), "")</f>
        <v/>
      </c>
      <c r="I74" s="132"/>
    </row>
    <row r="75" spans="2:27">
      <c r="B75" s="165" t="str">
        <f ca="1">IF(D66&lt;&gt;"",INDIRECT("'"&amp;$I$1&amp;"'!A20"), "")</f>
        <v/>
      </c>
      <c r="C75" s="166"/>
      <c r="D75" s="166"/>
      <c r="E75" s="166"/>
      <c r="F75" s="166"/>
      <c r="G75" s="135"/>
      <c r="H75" s="136" t="str">
        <f ca="1">IF(D66&lt;&gt;"",INDIRECT("'"&amp;$I$1&amp;"'!A18"), "")</f>
        <v/>
      </c>
      <c r="I75" s="137"/>
    </row>
    <row r="76" spans="2:27">
      <c r="B76" s="130"/>
      <c r="C76" s="130"/>
      <c r="D76" s="142"/>
      <c r="E76" s="130"/>
      <c r="F76" s="130"/>
      <c r="G76" s="130"/>
      <c r="H76" s="130"/>
      <c r="I76" s="130"/>
      <c r="M76" s="140"/>
    </row>
    <row r="77" spans="2:27">
      <c r="B77" s="123" t="str">
        <f ca="1">IF(D77&lt;&gt;"",INDIRECT("'"&amp;$I$1&amp;"'!A13"), "")</f>
        <v/>
      </c>
      <c r="C77" s="124"/>
      <c r="D77" s="124"/>
      <c r="E77" s="169" t="str">
        <f ca="1">IF(D77&lt;&gt;"",VLOOKUP(D77,INDIRECT("'"&amp;$I$1&amp;"'!H4"):INDIRECT("'"&amp;$I$1&amp;"'!N25"),2, FALSE)&amp;" ("&amp;VLOOKUP(D77,INDIRECT("'"&amp;$I$1&amp;"'!H4"):INDIRECT("'"&amp;$I$1&amp;"'!N25"),3, FALSE)&amp;")", "")</f>
        <v/>
      </c>
      <c r="F77" s="169"/>
      <c r="G77" s="169"/>
      <c r="H77" s="125" t="str">
        <f ca="1">IF(D77&lt;&gt;"",INDIRECT("'"&amp;$I$1&amp;"'!A14"), "")</f>
        <v/>
      </c>
      <c r="I77" s="126"/>
      <c r="M77" s="140"/>
    </row>
    <row r="78" spans="2:27">
      <c r="B78" s="127"/>
      <c r="C78" s="128"/>
      <c r="D78" s="160"/>
      <c r="E78" s="160"/>
      <c r="F78" s="160"/>
      <c r="G78" s="167"/>
      <c r="H78" s="167"/>
      <c r="I78" s="168"/>
      <c r="M78" s="140"/>
      <c r="N78" s="118"/>
    </row>
    <row r="79" spans="2:27">
      <c r="B79" s="127"/>
      <c r="C79" s="129" t="str">
        <f ca="1">IF(D79="","","a.")</f>
        <v/>
      </c>
      <c r="D79" s="160" t="str">
        <f ca="1">IF(D77&lt;&gt;"",IF(VLOOKUP(D77,INDIRECT("'"&amp;$I$1&amp;"'!H4"):INDIRECT("'"&amp;$I$1&amp;"'!N25"),4,FALSE)&lt;&gt;0,VLOOKUP(D77,INDIRECT("'"&amp;$I$1&amp;"'!H4"):INDIRECT("'"&amp;$I$1&amp;"'!N25"),4,FALSE),""),"")</f>
        <v/>
      </c>
      <c r="E79" s="160"/>
      <c r="F79" s="160"/>
      <c r="G79" s="167"/>
      <c r="H79" s="167"/>
      <c r="I79" s="168"/>
      <c r="M79" s="140"/>
    </row>
    <row r="80" spans="2:27">
      <c r="B80" s="127"/>
      <c r="C80" s="129" t="str">
        <f ca="1">IF(D80="","","b.")</f>
        <v/>
      </c>
      <c r="D80" s="160" t="str">
        <f ca="1">IF(D77&lt;&gt;"",IF(VLOOKUP(D77,INDIRECT("'"&amp;$I$1&amp;"'!H4"):INDIRECT("'"&amp;$I$1&amp;"'!N25"),5,FALSE)&lt;&gt;0,VLOOKUP(D77,INDIRECT("'"&amp;$I$1&amp;"'!H4"):INDIRECT("'"&amp;$I$1&amp;"'!N25"),5,FALSE),""),"")</f>
        <v/>
      </c>
      <c r="E80" s="160"/>
      <c r="F80" s="160"/>
      <c r="G80" s="167"/>
      <c r="H80" s="167"/>
      <c r="I80" s="168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</row>
    <row r="81" spans="2:27">
      <c r="B81" s="127"/>
      <c r="C81" s="129" t="str">
        <f ca="1">IF(D81="","","c.")</f>
        <v/>
      </c>
      <c r="D81" s="160" t="str">
        <f ca="1">IF(D77&lt;&gt;"",IF(VLOOKUP(D77,INDIRECT("'"&amp;I$1&amp;"'!H4"):INDIRECT("'"&amp;I$1&amp;"'!N25"),6,FALSE)&lt;&gt;0,VLOOKUP(D77,INDIRECT("'"&amp;I$1&amp;"'!H4"):INDIRECT("'"&amp;I$1&amp;"'!N25"),6,FALSE),""),"")</f>
        <v/>
      </c>
      <c r="E81" s="160"/>
      <c r="F81" s="160"/>
      <c r="G81" s="167"/>
      <c r="H81" s="167"/>
      <c r="I81" s="168"/>
      <c r="M81" s="140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0"/>
      <c r="Y81" s="140"/>
      <c r="Z81" s="140"/>
      <c r="AA81" s="140"/>
    </row>
    <row r="82" spans="2:27">
      <c r="B82" s="127"/>
      <c r="C82" s="129" t="str">
        <f ca="1">IF(D82="","","d.")</f>
        <v/>
      </c>
      <c r="D82" s="160" t="str">
        <f ca="1">IF(D77&lt;&gt;"",IF(VLOOKUP(D77,INDIRECT("'"&amp;$I$1&amp;"'!H4"):INDIRECT("'"&amp;$I$1&amp;"'!N25"),7,FALSE)&lt;&gt;0,VLOOKUP(D77,INDIRECT("'"&amp;$I$1&amp;"'!H4"):INDIRECT("'"&amp;$I$1&amp;"'!N25"),7,FALSE),""),"")</f>
        <v/>
      </c>
      <c r="E82" s="160"/>
      <c r="F82" s="160"/>
      <c r="G82" s="167"/>
      <c r="H82" s="167"/>
      <c r="I82" s="175"/>
      <c r="M82" s="140"/>
      <c r="N82" s="143"/>
      <c r="O82" s="143"/>
      <c r="P82" s="143"/>
      <c r="Q82" s="143"/>
      <c r="R82" s="143"/>
      <c r="S82" s="143"/>
      <c r="T82" s="143"/>
      <c r="U82" s="143"/>
      <c r="V82" s="143"/>
      <c r="W82" s="140"/>
      <c r="X82" s="140"/>
      <c r="Y82" s="140"/>
      <c r="Z82" s="140"/>
      <c r="AA82" s="140"/>
    </row>
    <row r="83" spans="2:27">
      <c r="B83" s="127"/>
      <c r="C83" s="128"/>
      <c r="D83" s="160"/>
      <c r="E83" s="160"/>
      <c r="F83" s="160"/>
      <c r="G83" s="130"/>
      <c r="H83" s="131" t="str">
        <f ca="1">IF(D77&lt;&gt;"",INDIRECT("'"&amp;$I$1&amp;"'!A15"), "")</f>
        <v/>
      </c>
      <c r="I83" s="132"/>
      <c r="M83" s="140"/>
      <c r="N83" s="144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</row>
    <row r="84" spans="2:27">
      <c r="B84" s="127"/>
      <c r="C84" s="128"/>
      <c r="D84" s="160"/>
      <c r="E84" s="160"/>
      <c r="F84" s="160"/>
      <c r="G84" s="128"/>
      <c r="H84" s="133" t="str">
        <f ca="1">IF(D77&lt;&gt;"",INDIRECT("'"&amp;$I$1&amp;"'!A16"), "")</f>
        <v/>
      </c>
      <c r="I84" s="134"/>
      <c r="M84" s="140"/>
      <c r="N84" s="144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</row>
    <row r="85" spans="2:27">
      <c r="B85" s="161" t="str">
        <f ca="1">IF(D77&lt;&gt;"",INDIRECT("'"&amp;$I$1&amp;"'!A19"),"")</f>
        <v/>
      </c>
      <c r="C85" s="162"/>
      <c r="D85" s="162"/>
      <c r="E85" s="163"/>
      <c r="F85" s="163"/>
      <c r="G85" s="128"/>
      <c r="H85" s="131" t="str">
        <f ca="1">IF(D77&lt;&gt;"",INDIRECT("'"&amp;$I$1&amp;"'!A17"), "")</f>
        <v/>
      </c>
      <c r="I85" s="132"/>
      <c r="M85" s="140"/>
      <c r="N85" s="144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</row>
    <row r="86" spans="2:27">
      <c r="B86" s="165" t="str">
        <f ca="1">IF(D77&lt;&gt;"",INDIRECT("'"&amp;$I$1&amp;"'!A20"), "")</f>
        <v/>
      </c>
      <c r="C86" s="166"/>
      <c r="D86" s="166"/>
      <c r="E86" s="166"/>
      <c r="F86" s="166"/>
      <c r="G86" s="135"/>
      <c r="H86" s="136" t="str">
        <f ca="1">IF(D77&lt;&gt;"",INDIRECT("'"&amp;$I$1&amp;"'!A18"), "")</f>
        <v/>
      </c>
      <c r="I86" s="137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</row>
    <row r="87" spans="2:27"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</row>
    <row r="88" spans="2:27">
      <c r="B88" s="145" t="str">
        <f ca="1">IF(D88&lt;&gt;"",INDIRECT("'"&amp;$I$1&amp;"'!A13"), "")</f>
        <v/>
      </c>
      <c r="C88" s="146"/>
      <c r="D88" s="146"/>
      <c r="E88" s="188" t="str">
        <f ca="1">IF(D88&lt;&gt;"",VLOOKUP(D88,INDIRECT("'"&amp;$I$1&amp;"'!H4"):INDIRECT("'"&amp;$I$1&amp;"'!N25"),2, FALSE)&amp;" ("&amp;VLOOKUP(D88,INDIRECT("'"&amp;$I$1&amp;"'!H4"):INDIRECT("'"&amp;$I$1&amp;"'!N25"),3, FALSE)&amp;")", "")</f>
        <v/>
      </c>
      <c r="F88" s="188"/>
      <c r="G88" s="188"/>
      <c r="H88" s="147" t="str">
        <f ca="1">IF(D88&lt;&gt;"",INDIRECT("'"&amp;$I$1&amp;"'!A14"), "")</f>
        <v/>
      </c>
      <c r="I88" s="148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</row>
    <row r="89" spans="2:27">
      <c r="B89" s="149"/>
      <c r="C89" s="140"/>
      <c r="D89" s="181"/>
      <c r="E89" s="181"/>
      <c r="F89" s="181"/>
      <c r="G89" s="182"/>
      <c r="H89" s="182"/>
      <c r="I89" s="187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</row>
    <row r="90" spans="2:27">
      <c r="B90" s="149"/>
      <c r="C90" s="150" t="str">
        <f ca="1">IF(D90="","","a.")</f>
        <v/>
      </c>
      <c r="D90" s="181" t="str">
        <f ca="1">IF(D88&lt;&gt;"",IF(VLOOKUP(D88,INDIRECT("'"&amp;$I$1&amp;"'!H4"):INDIRECT("'"&amp;$I$1&amp;"'!N25"),4,FALSE)&lt;&gt;0,VLOOKUP(D88,INDIRECT("'"&amp;$I$1&amp;"'!H4"):INDIRECT("'"&amp;$I$1&amp;"'!N25"),4,FALSE),""),"")</f>
        <v/>
      </c>
      <c r="E90" s="181"/>
      <c r="F90" s="181"/>
      <c r="G90" s="182"/>
      <c r="H90" s="182"/>
      <c r="I90" s="187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</row>
    <row r="91" spans="2:27">
      <c r="B91" s="149"/>
      <c r="C91" s="150" t="str">
        <f ca="1">IF(D91="","","b.")</f>
        <v/>
      </c>
      <c r="D91" s="181" t="str">
        <f ca="1">IF(D88&lt;&gt;"",IF(VLOOKUP(D88,INDIRECT("'"&amp;$I$1&amp;"'!H4"):INDIRECT("'"&amp;$I$1&amp;"'!N25"),5,FALSE)&lt;&gt;0,VLOOKUP(D88,INDIRECT("'"&amp;$I$1&amp;"'!H4"):INDIRECT("'"&amp;$I$1&amp;"'!N25"),5,FALSE),""),"")</f>
        <v/>
      </c>
      <c r="E91" s="181"/>
      <c r="F91" s="181"/>
      <c r="G91" s="182"/>
      <c r="H91" s="182"/>
      <c r="I91" s="187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</row>
    <row r="92" spans="2:27">
      <c r="B92" s="149"/>
      <c r="C92" s="150" t="str">
        <f ca="1">IF(D92="","","c.")</f>
        <v/>
      </c>
      <c r="D92" s="181" t="str">
        <f ca="1">IF(D88&lt;&gt;"",IF(VLOOKUP(D88,INDIRECT("'"&amp;I$1&amp;"'!H4"):INDIRECT("'"&amp;I$1&amp;"'!N25"),6,FALSE)&lt;&gt;0,VLOOKUP(D88,INDIRECT("'"&amp;I$1&amp;"'!H4"):INDIRECT("'"&amp;I$1&amp;"'!N25"),6,FALSE),""),"")</f>
        <v/>
      </c>
      <c r="E92" s="181"/>
      <c r="F92" s="181"/>
      <c r="G92" s="182"/>
      <c r="H92" s="182"/>
      <c r="I92" s="187"/>
      <c r="M92" s="140"/>
      <c r="N92" s="143"/>
      <c r="O92" s="143"/>
      <c r="P92" s="143"/>
      <c r="Q92" s="143"/>
      <c r="R92" s="143"/>
      <c r="S92" s="143"/>
      <c r="T92" s="143"/>
      <c r="U92" s="140"/>
      <c r="V92" s="140"/>
      <c r="W92" s="140"/>
      <c r="X92" s="140"/>
      <c r="Y92" s="140"/>
      <c r="Z92" s="140"/>
      <c r="AA92" s="140"/>
    </row>
    <row r="93" spans="2:27">
      <c r="B93" s="149"/>
      <c r="C93" s="150" t="str">
        <f ca="1">IF(D93="","","d.")</f>
        <v/>
      </c>
      <c r="D93" s="181" t="str">
        <f ca="1">IF(D88&lt;&gt;"",IF(VLOOKUP(D88,INDIRECT("'"&amp;$I$1&amp;"'!H4"):INDIRECT("'"&amp;$I$1&amp;"'!N25"),7,FALSE)&lt;&gt;0,VLOOKUP(D88,INDIRECT("'"&amp;$I$1&amp;"'!H4"):INDIRECT("'"&amp;$I$1&amp;"'!N25"),7,FALSE),""),"")</f>
        <v/>
      </c>
      <c r="E93" s="181"/>
      <c r="F93" s="181"/>
      <c r="G93" s="182"/>
      <c r="H93" s="182"/>
      <c r="I93" s="183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</row>
    <row r="94" spans="2:27">
      <c r="B94" s="149"/>
      <c r="C94" s="140"/>
      <c r="D94" s="181"/>
      <c r="E94" s="181"/>
      <c r="F94" s="181"/>
      <c r="H94" s="151" t="str">
        <f ca="1">IF(D88&lt;&gt;"",INDIRECT("'"&amp;$I$1&amp;"'!A15"), "")</f>
        <v/>
      </c>
      <c r="I94" s="152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</row>
    <row r="95" spans="2:27">
      <c r="B95" s="149"/>
      <c r="C95" s="140"/>
      <c r="D95" s="181"/>
      <c r="E95" s="181"/>
      <c r="F95" s="181"/>
      <c r="G95" s="140"/>
      <c r="H95" s="153" t="str">
        <f ca="1">IF(D88&lt;&gt;"",INDIRECT("'"&amp;$I$1&amp;"'!A16"), "")</f>
        <v/>
      </c>
      <c r="I95" s="154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</row>
    <row r="96" spans="2:27">
      <c r="B96" s="184" t="str">
        <f ca="1">IF(D88&lt;&gt;"",INDIRECT("'"&amp;$I$1&amp;"'!A19"),"")</f>
        <v/>
      </c>
      <c r="C96" s="185"/>
      <c r="D96" s="185"/>
      <c r="E96" s="186"/>
      <c r="F96" s="186"/>
      <c r="G96" s="140"/>
      <c r="H96" s="151" t="str">
        <f ca="1">IF(D88&lt;&gt;"",INDIRECT("'"&amp;$I$1&amp;"'!A17"), "")</f>
        <v/>
      </c>
      <c r="I96" s="152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</row>
    <row r="97" spans="2:27">
      <c r="B97" s="179" t="str">
        <f ca="1">IF(D88&lt;&gt;"",INDIRECT("'"&amp;$I$1&amp;"'!A20"), "")</f>
        <v/>
      </c>
      <c r="C97" s="180"/>
      <c r="D97" s="180"/>
      <c r="E97" s="180"/>
      <c r="F97" s="180"/>
      <c r="G97" s="155"/>
      <c r="H97" s="156" t="str">
        <f ca="1">IF(D88&lt;&gt;"",INDIRECT("'"&amp;$I$1&amp;"'!A18"), "")</f>
        <v/>
      </c>
      <c r="I97" s="157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</row>
    <row r="98" spans="2:27"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</row>
    <row r="99" spans="2:27"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</row>
    <row r="100" spans="2:27">
      <c r="E100" s="164"/>
      <c r="F100" s="164"/>
      <c r="G100" s="164"/>
      <c r="H100" s="164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</row>
    <row r="101" spans="2:27"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</row>
    <row r="102" spans="2:27"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</row>
    <row r="103" spans="2:27"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</row>
    <row r="104" spans="2:27"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</row>
    <row r="105" spans="2:27"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</row>
    <row r="106" spans="2:27"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</row>
    <row r="107" spans="2:27"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</row>
    <row r="108" spans="2:27"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</row>
    <row r="109" spans="2:27"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</row>
    <row r="110" spans="2:27"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</row>
    <row r="111" spans="2:27"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</row>
    <row r="112" spans="2:27"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</row>
    <row r="113" spans="14:27"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  <c r="AA113" s="140"/>
    </row>
    <row r="114" spans="14:27"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</row>
    <row r="115" spans="14:27"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</row>
    <row r="116" spans="14:27"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</row>
    <row r="117" spans="14:27"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</row>
    <row r="118" spans="14:27"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</row>
    <row r="119" spans="14:27"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</row>
  </sheetData>
  <sortState xmlns:xlrd2="http://schemas.microsoft.com/office/spreadsheetml/2017/richdata2" ref="G35:G37">
    <sortCondition ref="G35:G37"/>
  </sortState>
  <mergeCells count="151">
    <mergeCell ref="D24:F24"/>
    <mergeCell ref="G24:I24"/>
    <mergeCell ref="H9:I9"/>
    <mergeCell ref="E6:F6"/>
    <mergeCell ref="E7:F7"/>
    <mergeCell ref="B19:D19"/>
    <mergeCell ref="E19:F19"/>
    <mergeCell ref="D18:F18"/>
    <mergeCell ref="D26:F26"/>
    <mergeCell ref="G15:I15"/>
    <mergeCell ref="D16:F16"/>
    <mergeCell ref="G16:I16"/>
    <mergeCell ref="D17:F17"/>
    <mergeCell ref="D13:F13"/>
    <mergeCell ref="G13:I13"/>
    <mergeCell ref="G26:I26"/>
    <mergeCell ref="D29:F29"/>
    <mergeCell ref="E88:G88"/>
    <mergeCell ref="D89:F89"/>
    <mergeCell ref="G89:I89"/>
    <mergeCell ref="D82:F82"/>
    <mergeCell ref="G82:I82"/>
    <mergeCell ref="D83:F83"/>
    <mergeCell ref="D84:F84"/>
    <mergeCell ref="B85:D85"/>
    <mergeCell ref="E85:F85"/>
    <mergeCell ref="B86:D86"/>
    <mergeCell ref="E86:F86"/>
    <mergeCell ref="D79:F79"/>
    <mergeCell ref="G79:I79"/>
    <mergeCell ref="D80:F80"/>
    <mergeCell ref="G80:I80"/>
    <mergeCell ref="D81:F81"/>
    <mergeCell ref="G81:I81"/>
    <mergeCell ref="D70:F70"/>
    <mergeCell ref="D71:F71"/>
    <mergeCell ref="D78:F78"/>
    <mergeCell ref="G78:I78"/>
    <mergeCell ref="G71:I71"/>
    <mergeCell ref="D72:F72"/>
    <mergeCell ref="G58:I58"/>
    <mergeCell ref="G57:I57"/>
    <mergeCell ref="G59:I59"/>
    <mergeCell ref="G68:I68"/>
    <mergeCell ref="G60:I60"/>
    <mergeCell ref="B97:D97"/>
    <mergeCell ref="E97:F97"/>
    <mergeCell ref="D93:F93"/>
    <mergeCell ref="G93:I93"/>
    <mergeCell ref="D94:F94"/>
    <mergeCell ref="D95:F95"/>
    <mergeCell ref="B96:D96"/>
    <mergeCell ref="E96:F96"/>
    <mergeCell ref="D90:F90"/>
    <mergeCell ref="G90:I90"/>
    <mergeCell ref="D91:F91"/>
    <mergeCell ref="G91:I91"/>
    <mergeCell ref="D92:F92"/>
    <mergeCell ref="G92:I92"/>
    <mergeCell ref="G67:I67"/>
    <mergeCell ref="D73:F73"/>
    <mergeCell ref="E77:G77"/>
    <mergeCell ref="G70:I70"/>
    <mergeCell ref="B74:D74"/>
    <mergeCell ref="E74:F74"/>
    <mergeCell ref="E75:F75"/>
    <mergeCell ref="B75:D75"/>
    <mergeCell ref="G69:I69"/>
    <mergeCell ref="D68:F68"/>
    <mergeCell ref="D56:F56"/>
    <mergeCell ref="D59:F59"/>
    <mergeCell ref="D60:F60"/>
    <mergeCell ref="E64:F64"/>
    <mergeCell ref="D61:F61"/>
    <mergeCell ref="D67:F67"/>
    <mergeCell ref="D62:F62"/>
    <mergeCell ref="B63:D63"/>
    <mergeCell ref="B64:D64"/>
    <mergeCell ref="D57:F57"/>
    <mergeCell ref="E55:G55"/>
    <mergeCell ref="E8:F8"/>
    <mergeCell ref="E9:F9"/>
    <mergeCell ref="H8:I8"/>
    <mergeCell ref="C32:H32"/>
    <mergeCell ref="E33:G33"/>
    <mergeCell ref="D58:F58"/>
    <mergeCell ref="G47:I47"/>
    <mergeCell ref="B42:D42"/>
    <mergeCell ref="D35:F35"/>
    <mergeCell ref="G35:I35"/>
    <mergeCell ref="D36:F36"/>
    <mergeCell ref="G36:I36"/>
    <mergeCell ref="G38:I38"/>
    <mergeCell ref="D37:F37"/>
    <mergeCell ref="G37:I37"/>
    <mergeCell ref="G49:I49"/>
    <mergeCell ref="B31:D31"/>
    <mergeCell ref="E31:F31"/>
    <mergeCell ref="D46:F46"/>
    <mergeCell ref="D45:F45"/>
    <mergeCell ref="E42:F42"/>
    <mergeCell ref="D39:F39"/>
    <mergeCell ref="G56:I56"/>
    <mergeCell ref="D38:F38"/>
    <mergeCell ref="D40:F40"/>
    <mergeCell ref="E53:F53"/>
    <mergeCell ref="B53:D53"/>
    <mergeCell ref="H3:I3"/>
    <mergeCell ref="G14:I14"/>
    <mergeCell ref="D14:F14"/>
    <mergeCell ref="E11:G11"/>
    <mergeCell ref="D12:F12"/>
    <mergeCell ref="G12:I12"/>
    <mergeCell ref="B6:D6"/>
    <mergeCell ref="B7:D7"/>
    <mergeCell ref="B8:D8"/>
    <mergeCell ref="B9:D9"/>
    <mergeCell ref="H7:I7"/>
    <mergeCell ref="D15:F15"/>
    <mergeCell ref="C21:H21"/>
    <mergeCell ref="E30:F30"/>
    <mergeCell ref="D28:F28"/>
    <mergeCell ref="G27:I27"/>
    <mergeCell ref="B30:D30"/>
    <mergeCell ref="D25:F25"/>
    <mergeCell ref="G25:I25"/>
    <mergeCell ref="D27:F27"/>
    <mergeCell ref="D50:F50"/>
    <mergeCell ref="B52:D52"/>
    <mergeCell ref="E52:F52"/>
    <mergeCell ref="E100:H100"/>
    <mergeCell ref="B20:D20"/>
    <mergeCell ref="E20:F20"/>
    <mergeCell ref="D48:F48"/>
    <mergeCell ref="D49:F49"/>
    <mergeCell ref="G48:I48"/>
    <mergeCell ref="D47:F47"/>
    <mergeCell ref="E22:G22"/>
    <mergeCell ref="D23:F23"/>
    <mergeCell ref="D34:F34"/>
    <mergeCell ref="D69:F69"/>
    <mergeCell ref="E66:G66"/>
    <mergeCell ref="E63:F63"/>
    <mergeCell ref="G45:I45"/>
    <mergeCell ref="E41:F41"/>
    <mergeCell ref="G23:I23"/>
    <mergeCell ref="G34:I34"/>
    <mergeCell ref="G46:I46"/>
    <mergeCell ref="D51:F51"/>
    <mergeCell ref="E44:G44"/>
    <mergeCell ref="B41:D41"/>
  </mergeCells>
  <phoneticPr fontId="1"/>
  <dataValidations count="16">
    <dataValidation type="list" errorStyle="information" allowBlank="1" sqref="H8" xr:uid="{00000000-0002-0000-0000-000000000000}">
      <formula1>INDIRECT($I$1&amp;"!$G$4:$G$25")</formula1>
    </dataValidation>
    <dataValidation errorStyle="information" allowBlank="1" sqref="H9" xr:uid="{00000000-0002-0000-0000-000001000000}"/>
    <dataValidation type="list" allowBlank="1" showInputMessage="1" sqref="E65" xr:uid="{00000000-0002-0000-0000-000003000000}">
      <formula1>$S$82:$S$90</formula1>
    </dataValidation>
    <dataValidation type="list" allowBlank="1" showInputMessage="1" sqref="I65 I32 I43" xr:uid="{00000000-0002-0000-0000-000004000000}">
      <formula1>$V$82:$V$90</formula1>
    </dataValidation>
    <dataValidation type="list" errorStyle="information" allowBlank="1" sqref="E7" xr:uid="{00000000-0002-0000-0000-000005000000}">
      <formula1>INDIRECT($I$1&amp;"!$C$4:$C$25")</formula1>
    </dataValidation>
    <dataValidation type="list" allowBlank="1" sqref="E9" xr:uid="{00000000-0002-0000-0000-000006000000}">
      <formula1>INDIRECT($I$1&amp;"!$E$28:$E$37")</formula1>
    </dataValidation>
    <dataValidation type="list" errorStyle="warning" allowBlank="1" sqref="E6" xr:uid="{00000000-0002-0000-0000-000007000000}">
      <formula1>INDIRECT($I$1&amp;"!$D$4:$D$25")</formula1>
    </dataValidation>
    <dataValidation type="list" allowBlank="1" showInputMessage="1" showErrorMessage="1" sqref="I1" xr:uid="{00000000-0002-0000-0000-000008000000}">
      <formula1>"DE, EN, FR, HU"</formula1>
    </dataValidation>
    <dataValidation type="list" allowBlank="1" sqref="I66 I22 I33 I11 I88 I55 I77 I44" xr:uid="{00000000-0002-0000-0000-000009000000}">
      <formula1>INDIRECT($I$1&amp;"!$D$28:$D$37")</formula1>
    </dataValidation>
    <dataValidation type="list" allowBlank="1" sqref="I94 I72 I17 I28 I61 I39 I83 I50" xr:uid="{00000000-0002-0000-0000-00000A000000}">
      <formula1>INDIRECT($I$1&amp;"!$K$28:$K$37")</formula1>
    </dataValidation>
    <dataValidation type="list" allowBlank="1" sqref="I95 I73 I18 I62 I40 I84 I29 I51" xr:uid="{00000000-0002-0000-0000-00000B000000}">
      <formula1>INDIRECT($I$1&amp;"!$E$4:$E$25")</formula1>
    </dataValidation>
    <dataValidation type="list" allowBlank="1" sqref="I96 I74 I19 I63 I41 I85 I30 I52" xr:uid="{00000000-0002-0000-0000-00000C000000}">
      <formula1>INDIRECT($I$1&amp;"!$I$28:$I$37")</formula1>
    </dataValidation>
    <dataValidation allowBlank="1" showInputMessage="1" sqref="I97 I75 I20 I42 I64 I86 I31 I53" xr:uid="{00000000-0002-0000-0000-00000D000000}"/>
    <dataValidation type="list" allowBlank="1" sqref="E96:F96 E41:F41 E63:F63 E74:F74 E30:F30 E85:F85 E19:F19 E52:F52" xr:uid="{00000000-0002-0000-0000-00000E000000}">
      <formula1>INDIRECT($I$1&amp;"!$F$4:$F$25")</formula1>
    </dataValidation>
    <dataValidation type="list" allowBlank="1" sqref="E20:F20 E31:F31 E42:F42 E75:F75 E97:F97 E64:F64 E86:F86 E53:F53" xr:uid="{00000000-0002-0000-0000-00000F000000}">
      <formula1>INDIRECT($I$1&amp;"!$H$28:$H$37")</formula1>
    </dataValidation>
    <dataValidation type="list" allowBlank="1" sqref="E8" xr:uid="{00000000-0002-0000-0000-000010000000}">
      <formula1>INDIRECT($I$1&amp;"!$J$28:$J$37")</formula1>
    </dataValidation>
  </dataValidations>
  <pageMargins left="0.47" right="0.16" top="0.2" bottom="0" header="0.43000000000000005" footer="0.51"/>
  <pageSetup paperSize="9" scale="56" orientation="portrait" horizontalDpi="4294967292" verticalDpi="429496729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11000000}">
          <x14:formula1>
            <xm:f>DE!$H$4:$H$25</xm:f>
          </x14:formula1>
          <xm:sqref>D55 D11 D22 D66 D88 D33 D77 D44</xm:sqref>
        </x14:dataValidation>
        <x14:dataValidation type="list" errorStyle="information" allowBlank="1" xr:uid="{00000000-0002-0000-0000-000012000000}">
          <x14:formula1>
            <xm:f>EN!$L$28:$L$37</xm:f>
          </x14:formula1>
          <xm:sqref>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0"/>
  <sheetViews>
    <sheetView zoomScale="125" zoomScaleNormal="125" zoomScalePageLayoutView="125" workbookViewId="0">
      <selection activeCell="A23" sqref="A23"/>
    </sheetView>
  </sheetViews>
  <sheetFormatPr baseColWidth="10" defaultColWidth="11" defaultRowHeight="13"/>
  <cols>
    <col min="1" max="1" width="14.19921875" style="2" customWidth="1"/>
    <col min="2" max="2" width="14.19921875" style="4" customWidth="1"/>
    <col min="3" max="7" width="14.19921875" style="2" customWidth="1"/>
    <col min="8" max="8" width="10.3984375" style="2" bestFit="1" customWidth="1"/>
    <col min="9" max="9" width="28.3984375" style="2" bestFit="1" customWidth="1"/>
    <col min="10" max="10" width="12.59765625" style="2" bestFit="1" customWidth="1"/>
    <col min="11" max="11" width="32.3984375" style="2" bestFit="1" customWidth="1"/>
    <col min="12" max="12" width="49.59765625" style="2" bestFit="1" customWidth="1"/>
    <col min="13" max="13" width="32" style="2" bestFit="1" customWidth="1"/>
    <col min="14" max="14" width="58.3984375" style="2" bestFit="1" customWidth="1"/>
    <col min="15" max="16384" width="11" style="2"/>
  </cols>
  <sheetData>
    <row r="1" spans="1:15" s="4" customFormat="1" ht="14" thickBot="1"/>
    <row r="2" spans="1:15" s="4" customFormat="1" ht="14">
      <c r="A2" s="31" t="s">
        <v>216</v>
      </c>
      <c r="B2" s="17"/>
      <c r="C2" s="15" t="s">
        <v>235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5">
      <c r="A3" s="23"/>
      <c r="B3" s="20"/>
      <c r="C3" s="9" t="s">
        <v>244</v>
      </c>
      <c r="D3" s="9" t="s">
        <v>33</v>
      </c>
      <c r="E3" s="9" t="s">
        <v>136</v>
      </c>
      <c r="F3" s="9" t="s">
        <v>59</v>
      </c>
      <c r="G3" s="9" t="s">
        <v>60</v>
      </c>
      <c r="H3" s="10" t="s">
        <v>151</v>
      </c>
      <c r="I3" s="13"/>
      <c r="J3" s="13"/>
      <c r="K3" s="13" t="s">
        <v>240</v>
      </c>
      <c r="L3" s="13" t="s">
        <v>241</v>
      </c>
      <c r="M3" s="13" t="s">
        <v>242</v>
      </c>
      <c r="N3" s="18" t="s">
        <v>243</v>
      </c>
    </row>
    <row r="4" spans="1:15">
      <c r="A4" s="2" t="s">
        <v>236</v>
      </c>
      <c r="B4" s="20"/>
      <c r="C4" s="5" t="s">
        <v>200</v>
      </c>
      <c r="D4" s="5" t="s">
        <v>176</v>
      </c>
      <c r="E4" s="5" t="s">
        <v>202</v>
      </c>
      <c r="F4" s="5" t="s">
        <v>207</v>
      </c>
      <c r="G4" s="41">
        <v>0.20833333333333334</v>
      </c>
      <c r="H4" s="6" t="s">
        <v>79</v>
      </c>
      <c r="I4" s="1" t="s">
        <v>147</v>
      </c>
      <c r="J4" s="1" t="s">
        <v>78</v>
      </c>
      <c r="K4" s="1" t="s">
        <v>153</v>
      </c>
      <c r="L4" s="1" t="s">
        <v>34</v>
      </c>
      <c r="M4" s="1" t="s">
        <v>154</v>
      </c>
      <c r="N4" s="20" t="s">
        <v>453</v>
      </c>
    </row>
    <row r="5" spans="1:15">
      <c r="A5" s="23" t="s">
        <v>217</v>
      </c>
      <c r="B5" s="20"/>
      <c r="C5" s="5" t="s">
        <v>201</v>
      </c>
      <c r="D5" s="5" t="s">
        <v>177</v>
      </c>
      <c r="E5" s="5" t="s">
        <v>210</v>
      </c>
      <c r="F5" s="5" t="s">
        <v>198</v>
      </c>
      <c r="G5" s="41">
        <v>0.72916666666666663</v>
      </c>
      <c r="H5" s="6" t="s">
        <v>80</v>
      </c>
      <c r="I5" s="1" t="s">
        <v>81</v>
      </c>
      <c r="J5" s="1" t="s">
        <v>0</v>
      </c>
      <c r="K5" s="1" t="s">
        <v>35</v>
      </c>
      <c r="L5" s="32"/>
      <c r="M5" s="1"/>
      <c r="N5" s="20"/>
      <c r="O5" s="3"/>
    </row>
    <row r="6" spans="1:15">
      <c r="A6" s="23" t="s">
        <v>162</v>
      </c>
      <c r="B6" s="20"/>
      <c r="C6" s="5" t="s">
        <v>171</v>
      </c>
      <c r="D6" s="5" t="s">
        <v>178</v>
      </c>
      <c r="E6" s="5" t="s">
        <v>203</v>
      </c>
      <c r="F6" s="5" t="s">
        <v>208</v>
      </c>
      <c r="G6" s="5"/>
      <c r="H6" s="6" t="s">
        <v>82</v>
      </c>
      <c r="I6" s="1" t="s">
        <v>83</v>
      </c>
      <c r="J6" s="1" t="s">
        <v>41</v>
      </c>
      <c r="K6" s="1" t="s">
        <v>53</v>
      </c>
      <c r="L6" s="1"/>
      <c r="M6" s="1"/>
      <c r="N6" s="20"/>
    </row>
    <row r="7" spans="1:15">
      <c r="A7" s="23" t="s">
        <v>163</v>
      </c>
      <c r="B7" s="20"/>
      <c r="C7" s="19"/>
      <c r="D7" s="5" t="s">
        <v>179</v>
      </c>
      <c r="E7" s="5" t="s">
        <v>204</v>
      </c>
      <c r="F7" s="5" t="s">
        <v>181</v>
      </c>
      <c r="G7" s="5"/>
      <c r="H7" s="6" t="s">
        <v>84</v>
      </c>
      <c r="I7" s="1" t="s">
        <v>85</v>
      </c>
      <c r="J7" s="1" t="s">
        <v>42</v>
      </c>
      <c r="K7" s="1" t="s">
        <v>35</v>
      </c>
      <c r="L7" s="1"/>
      <c r="M7" s="1"/>
      <c r="N7" s="20"/>
    </row>
    <row r="8" spans="1:15">
      <c r="A8" s="23" t="s">
        <v>165</v>
      </c>
      <c r="B8" s="20"/>
      <c r="C8" s="19"/>
      <c r="D8" s="5" t="s">
        <v>180</v>
      </c>
      <c r="E8" s="5" t="s">
        <v>205</v>
      </c>
      <c r="F8" s="5" t="s">
        <v>182</v>
      </c>
      <c r="G8" s="5"/>
      <c r="H8" s="6" t="s">
        <v>15</v>
      </c>
      <c r="I8" s="1" t="s">
        <v>49</v>
      </c>
      <c r="J8" s="1" t="s">
        <v>43</v>
      </c>
      <c r="K8" s="1" t="s">
        <v>153</v>
      </c>
      <c r="L8" s="1" t="s">
        <v>34</v>
      </c>
      <c r="M8" s="1" t="s">
        <v>155</v>
      </c>
      <c r="N8" s="20" t="s">
        <v>581</v>
      </c>
    </row>
    <row r="9" spans="1:15">
      <c r="A9" s="23" t="s">
        <v>166</v>
      </c>
      <c r="B9" s="20"/>
      <c r="C9" s="19"/>
      <c r="D9" s="5"/>
      <c r="E9" s="5" t="s">
        <v>206</v>
      </c>
      <c r="F9" s="5" t="s">
        <v>183</v>
      </c>
      <c r="G9" s="5"/>
      <c r="H9" s="6" t="s">
        <v>110</v>
      </c>
      <c r="I9" s="1" t="s">
        <v>148</v>
      </c>
      <c r="J9" s="1" t="s">
        <v>44</v>
      </c>
      <c r="K9" s="1" t="s">
        <v>131</v>
      </c>
      <c r="L9" s="1" t="s">
        <v>130</v>
      </c>
      <c r="M9" s="1"/>
      <c r="N9" s="20"/>
      <c r="O9" s="3"/>
    </row>
    <row r="10" spans="1:15">
      <c r="A10" s="23" t="s">
        <v>218</v>
      </c>
      <c r="B10" s="20"/>
      <c r="C10" s="19"/>
      <c r="D10" s="5"/>
      <c r="E10" s="5" t="s">
        <v>209</v>
      </c>
      <c r="F10" s="5" t="s">
        <v>184</v>
      </c>
      <c r="G10" s="5"/>
      <c r="H10" s="6" t="s">
        <v>108</v>
      </c>
      <c r="I10" s="1" t="s">
        <v>67</v>
      </c>
      <c r="J10" s="1" t="s">
        <v>45</v>
      </c>
      <c r="K10" s="1" t="s">
        <v>117</v>
      </c>
      <c r="L10" s="1" t="s">
        <v>118</v>
      </c>
      <c r="M10" s="1" t="s">
        <v>119</v>
      </c>
      <c r="N10" s="20" t="s">
        <v>130</v>
      </c>
    </row>
    <row r="11" spans="1:15">
      <c r="A11" s="23" t="s">
        <v>164</v>
      </c>
      <c r="B11" s="20"/>
      <c r="C11" s="19"/>
      <c r="D11" s="5"/>
      <c r="E11" s="5" t="s">
        <v>452</v>
      </c>
      <c r="F11" s="5" t="s">
        <v>185</v>
      </c>
      <c r="G11" s="5"/>
      <c r="H11" s="6" t="s">
        <v>86</v>
      </c>
      <c r="I11" s="1" t="s">
        <v>143</v>
      </c>
      <c r="J11" s="1" t="s">
        <v>46</v>
      </c>
      <c r="K11" s="1" t="s">
        <v>95</v>
      </c>
      <c r="L11" s="1" t="s">
        <v>22</v>
      </c>
      <c r="M11" s="1"/>
      <c r="N11" s="20"/>
    </row>
    <row r="12" spans="1:15">
      <c r="A12" s="23" t="s">
        <v>219</v>
      </c>
      <c r="B12" s="20"/>
      <c r="C12" s="19"/>
      <c r="D12" s="5"/>
      <c r="E12" s="5"/>
      <c r="F12" s="5" t="s">
        <v>186</v>
      </c>
      <c r="G12" s="5"/>
      <c r="H12" s="6" t="s">
        <v>103</v>
      </c>
      <c r="I12" s="1" t="s">
        <v>138</v>
      </c>
      <c r="J12" s="1" t="s">
        <v>47</v>
      </c>
      <c r="K12" s="1" t="s">
        <v>95</v>
      </c>
      <c r="L12" s="1" t="s">
        <v>25</v>
      </c>
      <c r="M12" s="1"/>
      <c r="N12" s="20"/>
    </row>
    <row r="13" spans="1:15">
      <c r="A13" s="2" t="s">
        <v>238</v>
      </c>
      <c r="B13" s="20"/>
      <c r="C13" s="19"/>
      <c r="D13" s="5"/>
      <c r="E13" s="5"/>
      <c r="F13" s="5" t="s">
        <v>187</v>
      </c>
      <c r="G13" s="5"/>
      <c r="H13" s="6" t="s">
        <v>90</v>
      </c>
      <c r="I13" s="1" t="s">
        <v>68</v>
      </c>
      <c r="J13" s="1" t="s">
        <v>54</v>
      </c>
      <c r="K13" s="1" t="s">
        <v>94</v>
      </c>
      <c r="L13" s="1" t="s">
        <v>22</v>
      </c>
      <c r="M13" s="1"/>
      <c r="N13" s="20"/>
    </row>
    <row r="14" spans="1:15">
      <c r="A14" s="23" t="s">
        <v>161</v>
      </c>
      <c r="B14" s="20"/>
      <c r="C14" s="19"/>
      <c r="D14" s="5"/>
      <c r="E14" s="5"/>
      <c r="F14" s="5" t="s">
        <v>188</v>
      </c>
      <c r="G14" s="5"/>
      <c r="H14" s="6" t="s">
        <v>92</v>
      </c>
      <c r="I14" s="1" t="s">
        <v>66</v>
      </c>
      <c r="J14" s="1" t="s">
        <v>69</v>
      </c>
      <c r="K14" s="1" t="s">
        <v>156</v>
      </c>
      <c r="L14" s="1" t="s">
        <v>157</v>
      </c>
      <c r="M14" s="1" t="s">
        <v>158</v>
      </c>
      <c r="N14" s="20"/>
    </row>
    <row r="15" spans="1:15">
      <c r="A15" s="23" t="s">
        <v>220</v>
      </c>
      <c r="B15" s="20"/>
      <c r="C15" s="19"/>
      <c r="D15" s="5"/>
      <c r="E15" s="5"/>
      <c r="F15" s="5" t="s">
        <v>189</v>
      </c>
      <c r="G15" s="5"/>
      <c r="H15" s="6" t="s">
        <v>142</v>
      </c>
      <c r="I15" s="1" t="s">
        <v>105</v>
      </c>
      <c r="J15" s="1" t="s">
        <v>70</v>
      </c>
      <c r="K15" s="1" t="s">
        <v>146</v>
      </c>
      <c r="L15" s="1" t="s">
        <v>65</v>
      </c>
      <c r="M15" s="1" t="s">
        <v>61</v>
      </c>
      <c r="N15" s="20" t="s">
        <v>62</v>
      </c>
    </row>
    <row r="16" spans="1:15">
      <c r="A16" s="23" t="s">
        <v>222</v>
      </c>
      <c r="B16" s="20"/>
      <c r="C16" s="19"/>
      <c r="D16" s="5"/>
      <c r="E16" s="5"/>
      <c r="F16" s="5" t="s">
        <v>190</v>
      </c>
      <c r="G16" s="5"/>
      <c r="H16" s="6" t="s">
        <v>104</v>
      </c>
      <c r="I16" s="1" t="s">
        <v>106</v>
      </c>
      <c r="J16" s="1" t="s">
        <v>71</v>
      </c>
      <c r="K16" s="1" t="s">
        <v>23</v>
      </c>
      <c r="L16" s="1" t="s">
        <v>160</v>
      </c>
      <c r="M16" s="1" t="s">
        <v>159</v>
      </c>
      <c r="N16" s="20"/>
    </row>
    <row r="17" spans="1:14">
      <c r="A17" s="23" t="s">
        <v>221</v>
      </c>
      <c r="B17" s="20"/>
      <c r="C17" s="19"/>
      <c r="D17" s="5"/>
      <c r="E17" s="5"/>
      <c r="F17" s="5" t="s">
        <v>191</v>
      </c>
      <c r="G17" s="5"/>
      <c r="H17" s="6" t="s">
        <v>107</v>
      </c>
      <c r="I17" s="1" t="s">
        <v>145</v>
      </c>
      <c r="J17" s="1" t="s">
        <v>72</v>
      </c>
      <c r="K17" s="1" t="s">
        <v>22</v>
      </c>
      <c r="L17" s="1" t="s">
        <v>159</v>
      </c>
      <c r="M17" s="1"/>
      <c r="N17" s="20"/>
    </row>
    <row r="18" spans="1:14">
      <c r="A18" s="23" t="s">
        <v>223</v>
      </c>
      <c r="B18" s="20"/>
      <c r="C18" s="19"/>
      <c r="D18" s="5"/>
      <c r="E18" s="5"/>
      <c r="F18" s="5" t="s">
        <v>192</v>
      </c>
      <c r="G18" s="5"/>
      <c r="H18" s="6" t="s">
        <v>121</v>
      </c>
      <c r="I18" s="1" t="s">
        <v>37</v>
      </c>
      <c r="J18" s="1" t="s">
        <v>73</v>
      </c>
      <c r="K18" s="1" t="s">
        <v>144</v>
      </c>
      <c r="L18" s="1"/>
      <c r="M18" s="1"/>
      <c r="N18" s="20"/>
    </row>
    <row r="19" spans="1:14">
      <c r="A19" s="23" t="s">
        <v>224</v>
      </c>
      <c r="B19" s="20"/>
      <c r="C19" s="19"/>
      <c r="D19" s="5"/>
      <c r="E19" s="5"/>
      <c r="F19" s="5" t="s">
        <v>193</v>
      </c>
      <c r="G19" s="5"/>
      <c r="H19" s="6" t="s">
        <v>122</v>
      </c>
      <c r="I19" s="1" t="s">
        <v>127</v>
      </c>
      <c r="J19" s="1" t="s">
        <v>74</v>
      </c>
      <c r="K19" s="1" t="s">
        <v>23</v>
      </c>
      <c r="L19" s="1" t="s">
        <v>132</v>
      </c>
      <c r="M19" s="1" t="s">
        <v>159</v>
      </c>
      <c r="N19" s="20"/>
    </row>
    <row r="20" spans="1:14">
      <c r="A20" s="23" t="s">
        <v>225</v>
      </c>
      <c r="B20" s="20"/>
      <c r="C20" s="19"/>
      <c r="D20" s="5"/>
      <c r="E20" s="5"/>
      <c r="F20" s="5" t="s">
        <v>194</v>
      </c>
      <c r="G20" s="5"/>
      <c r="H20" s="6" t="s">
        <v>123</v>
      </c>
      <c r="I20" s="1" t="s">
        <v>128</v>
      </c>
      <c r="J20" s="1" t="s">
        <v>75</v>
      </c>
      <c r="K20" s="1" t="s">
        <v>22</v>
      </c>
      <c r="L20" s="1" t="s">
        <v>159</v>
      </c>
      <c r="M20" s="1"/>
      <c r="N20" s="20"/>
    </row>
    <row r="21" spans="1:14">
      <c r="A21" s="23" t="s">
        <v>540</v>
      </c>
      <c r="B21" s="20"/>
      <c r="C21" s="19"/>
      <c r="D21" s="5"/>
      <c r="E21" s="5"/>
      <c r="F21" s="5" t="s">
        <v>195</v>
      </c>
      <c r="G21" s="5"/>
      <c r="H21" s="6" t="s">
        <v>124</v>
      </c>
      <c r="I21" s="1" t="s">
        <v>14</v>
      </c>
      <c r="J21" s="1" t="s">
        <v>76</v>
      </c>
      <c r="K21" s="1" t="s">
        <v>22</v>
      </c>
      <c r="L21" s="1"/>
      <c r="M21" s="1"/>
      <c r="N21" s="20"/>
    </row>
    <row r="22" spans="1:14">
      <c r="A22" s="23" t="s">
        <v>582</v>
      </c>
      <c r="B22" s="20"/>
      <c r="C22" s="19"/>
      <c r="D22" s="5"/>
      <c r="E22" s="5"/>
      <c r="F22" s="5" t="s">
        <v>196</v>
      </c>
      <c r="G22" s="5"/>
      <c r="H22" s="6" t="s">
        <v>125</v>
      </c>
      <c r="I22" s="1" t="s">
        <v>38</v>
      </c>
      <c r="J22" s="1" t="s">
        <v>77</v>
      </c>
      <c r="K22" s="1" t="s">
        <v>2</v>
      </c>
      <c r="L22" s="1" t="s">
        <v>3</v>
      </c>
      <c r="M22" s="1" t="s">
        <v>4</v>
      </c>
      <c r="N22" s="20"/>
    </row>
    <row r="23" spans="1:14">
      <c r="A23" s="23"/>
      <c r="B23" s="20"/>
      <c r="C23" s="19"/>
      <c r="D23" s="5"/>
      <c r="E23" s="5"/>
      <c r="F23" s="5" t="s">
        <v>197</v>
      </c>
      <c r="G23" s="5"/>
      <c r="H23" s="6" t="s">
        <v>126</v>
      </c>
      <c r="I23" s="1" t="s">
        <v>39</v>
      </c>
      <c r="J23" s="1" t="s">
        <v>40</v>
      </c>
      <c r="K23" s="1" t="s">
        <v>1</v>
      </c>
      <c r="L23" s="1"/>
      <c r="M23" s="1"/>
      <c r="N23" s="20"/>
    </row>
    <row r="24" spans="1:14">
      <c r="A24" s="23"/>
      <c r="B24" s="20"/>
      <c r="C24" s="19"/>
      <c r="D24" s="5"/>
      <c r="E24" s="5"/>
      <c r="F24" s="5" t="s">
        <v>211</v>
      </c>
      <c r="G24" s="5"/>
      <c r="H24" s="6"/>
      <c r="I24" s="1"/>
      <c r="J24" s="1"/>
      <c r="K24" s="1"/>
      <c r="L24" s="1"/>
      <c r="M24" s="1"/>
      <c r="N24" s="20"/>
    </row>
    <row r="25" spans="1:14">
      <c r="A25" s="23"/>
      <c r="B25" s="20"/>
      <c r="C25" s="21"/>
      <c r="D25" s="7"/>
      <c r="E25" s="7"/>
      <c r="F25" s="7" t="s">
        <v>212</v>
      </c>
      <c r="G25" s="7"/>
      <c r="H25" s="8"/>
      <c r="I25" s="14"/>
      <c r="J25" s="14"/>
      <c r="K25" s="14"/>
      <c r="L25" s="14"/>
      <c r="M25" s="14"/>
      <c r="N25" s="22"/>
    </row>
    <row r="26" spans="1:14">
      <c r="A26" s="23"/>
      <c r="B26" s="20"/>
      <c r="C26" s="23"/>
      <c r="D26" s="1"/>
      <c r="E26" s="1"/>
      <c r="F26" s="1"/>
      <c r="G26" s="1"/>
      <c r="H26" s="1"/>
      <c r="I26" s="1"/>
      <c r="J26" s="1"/>
      <c r="K26" s="1"/>
      <c r="L26" s="1"/>
      <c r="M26" s="1"/>
      <c r="N26" s="20"/>
    </row>
    <row r="27" spans="1:14" s="4" customFormat="1">
      <c r="A27" s="23"/>
      <c r="B27" s="20"/>
      <c r="C27" s="24" t="s">
        <v>26</v>
      </c>
      <c r="D27" s="9" t="s">
        <v>27</v>
      </c>
      <c r="E27" s="11" t="s">
        <v>28</v>
      </c>
      <c r="F27" s="9" t="s">
        <v>245</v>
      </c>
      <c r="G27" s="9" t="s">
        <v>31</v>
      </c>
      <c r="H27" s="9" t="s">
        <v>140</v>
      </c>
      <c r="I27" s="9" t="s">
        <v>93</v>
      </c>
      <c r="J27" s="9" t="s">
        <v>281</v>
      </c>
      <c r="K27" s="9" t="s">
        <v>220</v>
      </c>
      <c r="L27" s="9"/>
      <c r="M27" s="1"/>
      <c r="N27" s="20"/>
    </row>
    <row r="28" spans="1:14" s="4" customFormat="1">
      <c r="A28" s="23"/>
      <c r="B28" s="20"/>
      <c r="C28" s="25">
        <v>0.20833333333333334</v>
      </c>
      <c r="D28" s="5" t="s">
        <v>167</v>
      </c>
      <c r="E28" s="12" t="s">
        <v>169</v>
      </c>
      <c r="F28" s="5"/>
      <c r="G28" s="5" t="s">
        <v>32</v>
      </c>
      <c r="H28" s="5" t="s">
        <v>172</v>
      </c>
      <c r="I28" s="5" t="s">
        <v>173</v>
      </c>
      <c r="J28" s="5" t="s">
        <v>199</v>
      </c>
      <c r="K28" s="5" t="s">
        <v>239</v>
      </c>
      <c r="L28" s="5"/>
      <c r="M28" s="1"/>
      <c r="N28" s="20"/>
    </row>
    <row r="29" spans="1:14" s="4" customFormat="1">
      <c r="A29" s="23"/>
      <c r="B29" s="20"/>
      <c r="C29" s="25">
        <v>0.72916666666666663</v>
      </c>
      <c r="D29" s="5" t="s">
        <v>168</v>
      </c>
      <c r="E29" s="12" t="s">
        <v>170</v>
      </c>
      <c r="F29" s="5"/>
      <c r="G29" s="5"/>
      <c r="H29" s="1"/>
      <c r="I29" s="5" t="s">
        <v>174</v>
      </c>
      <c r="J29" s="5"/>
      <c r="K29" s="5" t="s">
        <v>150</v>
      </c>
      <c r="L29" s="5"/>
      <c r="M29" s="1"/>
      <c r="N29" s="20"/>
    </row>
    <row r="30" spans="1:14" s="4" customFormat="1">
      <c r="A30" s="23"/>
      <c r="B30" s="20"/>
      <c r="C30" s="25">
        <v>0.66666666666666663</v>
      </c>
      <c r="D30" s="5"/>
      <c r="E30" s="12"/>
      <c r="F30" s="5"/>
      <c r="G30" s="5"/>
      <c r="H30" s="5"/>
      <c r="I30" s="1"/>
      <c r="J30" s="5"/>
      <c r="K30" s="5" t="s">
        <v>29</v>
      </c>
      <c r="L30" s="5"/>
      <c r="M30" s="1"/>
      <c r="N30" s="20"/>
    </row>
    <row r="31" spans="1:14" s="4" customFormat="1">
      <c r="A31" s="23"/>
      <c r="B31" s="20"/>
      <c r="C31" s="25"/>
      <c r="D31" s="5"/>
      <c r="E31" s="12"/>
      <c r="F31" s="5"/>
      <c r="G31" s="5"/>
      <c r="H31" s="5"/>
      <c r="I31" s="5"/>
      <c r="J31" s="5"/>
      <c r="K31" s="5" t="s">
        <v>30</v>
      </c>
      <c r="L31" s="5"/>
      <c r="M31" s="1"/>
      <c r="N31" s="20"/>
    </row>
    <row r="32" spans="1:14" s="4" customFormat="1">
      <c r="A32" s="23"/>
      <c r="B32" s="20"/>
      <c r="C32" s="23"/>
      <c r="D32" s="5"/>
      <c r="E32" s="12"/>
      <c r="F32" s="5"/>
      <c r="G32" s="5"/>
      <c r="H32" s="5"/>
      <c r="I32" s="5"/>
      <c r="J32" s="5"/>
      <c r="K32" s="5" t="s">
        <v>175</v>
      </c>
      <c r="L32" s="5"/>
      <c r="M32" s="1"/>
      <c r="N32" s="20"/>
    </row>
    <row r="33" spans="1:14" s="4" customFormat="1">
      <c r="A33" s="23"/>
      <c r="B33" s="20"/>
      <c r="C33" s="23"/>
      <c r="D33" s="5"/>
      <c r="E33" s="12"/>
      <c r="F33" s="5"/>
      <c r="G33" s="5"/>
      <c r="H33" s="5"/>
      <c r="I33" s="5"/>
      <c r="J33" s="5"/>
      <c r="K33" s="5"/>
      <c r="L33" s="5"/>
      <c r="M33" s="1"/>
      <c r="N33" s="20"/>
    </row>
    <row r="34" spans="1:14" s="4" customFormat="1">
      <c r="A34" s="23"/>
      <c r="B34" s="20"/>
      <c r="C34" s="23"/>
      <c r="D34" s="5"/>
      <c r="E34" s="12"/>
      <c r="F34" s="5"/>
      <c r="G34" s="5"/>
      <c r="H34" s="5"/>
      <c r="I34" s="5"/>
      <c r="J34" s="5"/>
      <c r="K34" s="5"/>
      <c r="L34" s="5"/>
      <c r="M34" s="1"/>
      <c r="N34" s="20"/>
    </row>
    <row r="35" spans="1:14" s="4" customFormat="1">
      <c r="A35" s="23"/>
      <c r="B35" s="20"/>
      <c r="C35" s="23"/>
      <c r="D35" s="5"/>
      <c r="E35" s="12"/>
      <c r="F35" s="5"/>
      <c r="G35" s="5"/>
      <c r="H35" s="5"/>
      <c r="I35" s="5"/>
      <c r="J35" s="5"/>
      <c r="K35" s="5"/>
      <c r="L35" s="5"/>
      <c r="M35" s="1"/>
      <c r="N35" s="20"/>
    </row>
    <row r="36" spans="1:14" s="4" customFormat="1">
      <c r="A36" s="23"/>
      <c r="B36" s="20"/>
      <c r="C36" s="23"/>
      <c r="D36" s="5"/>
      <c r="E36" s="12"/>
      <c r="F36" s="5"/>
      <c r="G36" s="5"/>
      <c r="H36" s="5"/>
      <c r="I36" s="5"/>
      <c r="J36" s="5"/>
      <c r="K36" s="5"/>
      <c r="L36" s="5"/>
      <c r="M36" s="1"/>
      <c r="N36" s="20"/>
    </row>
    <row r="37" spans="1:14" s="4" customFormat="1" ht="14" thickBot="1">
      <c r="A37" s="26"/>
      <c r="B37" s="30"/>
      <c r="C37" s="26"/>
      <c r="D37" s="27"/>
      <c r="E37" s="28"/>
      <c r="F37" s="27"/>
      <c r="G37" s="27"/>
      <c r="H37" s="27"/>
      <c r="I37" s="27"/>
      <c r="J37" s="27"/>
      <c r="K37" s="27"/>
      <c r="L37" s="27"/>
      <c r="M37" s="29"/>
      <c r="N37" s="30"/>
    </row>
    <row r="38" spans="1:14" s="4" customFormat="1"/>
    <row r="39" spans="1:14" s="4" customFormat="1"/>
    <row r="40" spans="1:14" s="4" customFormat="1"/>
    <row r="41" spans="1:14" s="4" customFormat="1"/>
    <row r="42" spans="1:14" s="4" customFormat="1"/>
    <row r="43" spans="1:14" s="4" customFormat="1"/>
    <row r="44" spans="1:14" s="4" customFormat="1"/>
    <row r="45" spans="1:14" s="4" customFormat="1"/>
    <row r="46" spans="1:14" s="4" customFormat="1"/>
    <row r="47" spans="1:14" s="4" customFormat="1"/>
    <row r="48" spans="1:14" s="4" customFormat="1">
      <c r="A48" s="2"/>
      <c r="C48" s="2"/>
      <c r="D48" s="2"/>
      <c r="E48" s="2"/>
      <c r="F48" s="2"/>
      <c r="G48" s="2"/>
    </row>
    <row r="49" spans="1:7" s="4" customFormat="1">
      <c r="A49" s="2"/>
      <c r="C49" s="2"/>
      <c r="D49" s="2"/>
      <c r="E49" s="2"/>
      <c r="F49" s="2"/>
      <c r="G49" s="2"/>
    </row>
    <row r="50" spans="1:7" s="4" customFormat="1">
      <c r="A50" s="2"/>
      <c r="C50" s="2"/>
      <c r="D50" s="2"/>
      <c r="E50" s="2"/>
      <c r="F50" s="2"/>
      <c r="G50" s="2"/>
    </row>
  </sheetData>
  <phoneticPr fontId="2" type="noConversion"/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"/>
  <sheetViews>
    <sheetView zoomScale="125" zoomScaleNormal="125" zoomScalePageLayoutView="125" workbookViewId="0">
      <selection activeCell="A23" sqref="A23"/>
    </sheetView>
  </sheetViews>
  <sheetFormatPr baseColWidth="10" defaultColWidth="11" defaultRowHeight="13"/>
  <cols>
    <col min="1" max="7" width="14.19921875" style="33" customWidth="1"/>
    <col min="8" max="8" width="10.3984375" style="33" bestFit="1" customWidth="1"/>
    <col min="9" max="9" width="28.3984375" style="33" bestFit="1" customWidth="1"/>
    <col min="10" max="10" width="12.59765625" style="33" bestFit="1" customWidth="1"/>
    <col min="11" max="11" width="32.3984375" style="33" bestFit="1" customWidth="1"/>
    <col min="12" max="12" width="49.59765625" style="33" bestFit="1" customWidth="1"/>
    <col min="13" max="13" width="32" style="33" bestFit="1" customWidth="1"/>
    <col min="14" max="14" width="58.3984375" style="33" bestFit="1" customWidth="1"/>
    <col min="15" max="16384" width="11" style="33"/>
  </cols>
  <sheetData>
    <row r="1" spans="1:14" ht="14" thickBot="1"/>
    <row r="2" spans="1:14">
      <c r="A2" s="38" t="s">
        <v>216</v>
      </c>
      <c r="B2" s="17"/>
      <c r="C2" s="39" t="s">
        <v>235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>
      <c r="A3" s="23"/>
      <c r="B3" s="20"/>
      <c r="C3" s="11" t="s">
        <v>244</v>
      </c>
      <c r="D3" s="9" t="s">
        <v>33</v>
      </c>
      <c r="E3" s="9" t="s">
        <v>136</v>
      </c>
      <c r="F3" s="9" t="s">
        <v>59</v>
      </c>
      <c r="G3" s="9" t="s">
        <v>60</v>
      </c>
      <c r="H3" s="10" t="s">
        <v>151</v>
      </c>
      <c r="I3" s="13"/>
      <c r="J3" s="13"/>
      <c r="K3" s="13" t="s">
        <v>240</v>
      </c>
      <c r="L3" s="13" t="s">
        <v>241</v>
      </c>
      <c r="M3" s="13" t="s">
        <v>242</v>
      </c>
      <c r="N3" s="18" t="s">
        <v>243</v>
      </c>
    </row>
    <row r="4" spans="1:14">
      <c r="A4" s="23" t="s">
        <v>278</v>
      </c>
      <c r="B4" s="20"/>
      <c r="C4" s="12" t="s">
        <v>272</v>
      </c>
      <c r="D4" s="5" t="s">
        <v>277</v>
      </c>
      <c r="E4" s="5" t="s">
        <v>273</v>
      </c>
      <c r="F4" s="5" t="s">
        <v>250</v>
      </c>
      <c r="G4" s="37">
        <v>0.20833333333333334</v>
      </c>
      <c r="H4" s="1" t="s">
        <v>79</v>
      </c>
      <c r="I4" s="1" t="s">
        <v>55</v>
      </c>
      <c r="J4" s="1" t="s">
        <v>36</v>
      </c>
      <c r="K4" s="33" t="s">
        <v>285</v>
      </c>
      <c r="L4" s="33" t="s">
        <v>213</v>
      </c>
      <c r="M4" s="33" t="s">
        <v>214</v>
      </c>
      <c r="N4" s="87" t="s">
        <v>287</v>
      </c>
    </row>
    <row r="5" spans="1:14">
      <c r="A5" s="23" t="s">
        <v>215</v>
      </c>
      <c r="B5" s="20"/>
      <c r="C5" s="12" t="s">
        <v>578</v>
      </c>
      <c r="D5" s="5" t="s">
        <v>177</v>
      </c>
      <c r="E5" s="5" t="s">
        <v>274</v>
      </c>
      <c r="F5" s="5" t="s">
        <v>251</v>
      </c>
      <c r="G5" s="37">
        <v>0.70833333333333337</v>
      </c>
      <c r="H5" s="1" t="s">
        <v>80</v>
      </c>
      <c r="I5" s="1" t="s">
        <v>56</v>
      </c>
      <c r="J5" s="1" t="s">
        <v>57</v>
      </c>
      <c r="K5" s="33" t="s">
        <v>5</v>
      </c>
    </row>
    <row r="6" spans="1:14">
      <c r="A6" s="23" t="s">
        <v>226</v>
      </c>
      <c r="B6" s="20"/>
      <c r="C6" s="12" t="s">
        <v>440</v>
      </c>
      <c r="D6" s="5" t="s">
        <v>178</v>
      </c>
      <c r="E6" s="5" t="s">
        <v>203</v>
      </c>
      <c r="F6" s="5" t="s">
        <v>252</v>
      </c>
      <c r="G6" s="5"/>
      <c r="H6" s="1" t="s">
        <v>82</v>
      </c>
      <c r="I6" s="1" t="s">
        <v>58</v>
      </c>
      <c r="J6" s="1" t="s">
        <v>134</v>
      </c>
      <c r="K6" s="33" t="s">
        <v>286</v>
      </c>
    </row>
    <row r="7" spans="1:14">
      <c r="A7" s="23" t="s">
        <v>233</v>
      </c>
      <c r="B7" s="20"/>
      <c r="C7" s="12" t="s">
        <v>441</v>
      </c>
      <c r="D7" s="5" t="s">
        <v>179</v>
      </c>
      <c r="E7" s="5" t="s">
        <v>487</v>
      </c>
      <c r="F7" s="5" t="s">
        <v>253</v>
      </c>
      <c r="G7" s="5"/>
      <c r="H7" s="1" t="s">
        <v>84</v>
      </c>
      <c r="I7" s="1" t="s">
        <v>50</v>
      </c>
      <c r="J7" s="1" t="s">
        <v>135</v>
      </c>
      <c r="K7" s="33" t="s">
        <v>5</v>
      </c>
    </row>
    <row r="8" spans="1:14">
      <c r="A8" s="23" t="s">
        <v>532</v>
      </c>
      <c r="B8" s="20"/>
      <c r="C8" s="12" t="s">
        <v>442</v>
      </c>
      <c r="D8" s="5" t="s">
        <v>180</v>
      </c>
      <c r="E8" s="5" t="s">
        <v>275</v>
      </c>
      <c r="F8" s="5" t="s">
        <v>254</v>
      </c>
      <c r="G8" s="5"/>
      <c r="H8" s="1" t="s">
        <v>15</v>
      </c>
      <c r="I8" s="1" t="s">
        <v>49</v>
      </c>
      <c r="J8" s="1" t="s">
        <v>109</v>
      </c>
      <c r="K8" s="33" t="s">
        <v>285</v>
      </c>
      <c r="L8" s="33" t="s">
        <v>64</v>
      </c>
      <c r="M8" s="33" t="s">
        <v>214</v>
      </c>
      <c r="N8" s="33" t="s">
        <v>287</v>
      </c>
    </row>
    <row r="9" spans="1:14">
      <c r="A9" s="23" t="s">
        <v>279</v>
      </c>
      <c r="B9" s="20"/>
      <c r="C9" s="44" t="s">
        <v>270</v>
      </c>
      <c r="D9" s="5" t="s">
        <v>432</v>
      </c>
      <c r="E9" s="5" t="s">
        <v>428</v>
      </c>
      <c r="F9" s="5" t="s">
        <v>255</v>
      </c>
      <c r="G9" s="5"/>
      <c r="H9" s="1" t="s">
        <v>110</v>
      </c>
      <c r="I9" s="1" t="s">
        <v>111</v>
      </c>
      <c r="J9" s="1" t="s">
        <v>112</v>
      </c>
      <c r="K9" s="33" t="s">
        <v>6</v>
      </c>
      <c r="L9" s="33" t="s">
        <v>7</v>
      </c>
    </row>
    <row r="10" spans="1:14">
      <c r="A10" s="23" t="s">
        <v>218</v>
      </c>
      <c r="B10" s="20"/>
      <c r="C10" s="12" t="s">
        <v>271</v>
      </c>
      <c r="D10" s="5" t="s">
        <v>433</v>
      </c>
      <c r="E10" s="5"/>
      <c r="F10" s="5" t="s">
        <v>256</v>
      </c>
      <c r="G10" s="5"/>
      <c r="H10" s="1" t="s">
        <v>108</v>
      </c>
      <c r="I10" s="1" t="s">
        <v>113</v>
      </c>
      <c r="J10" s="1" t="s">
        <v>24</v>
      </c>
      <c r="K10" s="33" t="s">
        <v>6</v>
      </c>
      <c r="L10" s="33" t="s">
        <v>288</v>
      </c>
      <c r="M10" s="33" t="s">
        <v>8</v>
      </c>
      <c r="N10" s="33" t="s">
        <v>7</v>
      </c>
    </row>
    <row r="11" spans="1:14">
      <c r="A11" s="23" t="s">
        <v>234</v>
      </c>
      <c r="B11" s="20"/>
      <c r="C11" s="12"/>
      <c r="D11" s="5" t="s">
        <v>434</v>
      </c>
      <c r="E11" s="5"/>
      <c r="F11" s="5" t="s">
        <v>257</v>
      </c>
      <c r="G11" s="5"/>
      <c r="H11" s="1" t="s">
        <v>86</v>
      </c>
      <c r="I11" s="1" t="s">
        <v>87</v>
      </c>
      <c r="J11" s="1" t="s">
        <v>88</v>
      </c>
      <c r="K11" s="33" t="s">
        <v>9</v>
      </c>
      <c r="L11" s="33" t="s">
        <v>10</v>
      </c>
    </row>
    <row r="12" spans="1:14">
      <c r="A12" s="23" t="s">
        <v>219</v>
      </c>
      <c r="B12" s="20"/>
      <c r="C12" s="12"/>
      <c r="D12" s="5" t="s">
        <v>435</v>
      </c>
      <c r="E12" s="5"/>
      <c r="F12" s="5" t="s">
        <v>258</v>
      </c>
      <c r="G12" s="5"/>
      <c r="H12" s="1" t="s">
        <v>103</v>
      </c>
      <c r="I12" s="1" t="s">
        <v>149</v>
      </c>
      <c r="J12" s="1" t="s">
        <v>89</v>
      </c>
      <c r="K12" s="33" t="s">
        <v>9</v>
      </c>
      <c r="L12" s="33" t="s">
        <v>289</v>
      </c>
    </row>
    <row r="13" spans="1:14">
      <c r="A13" s="23" t="s">
        <v>280</v>
      </c>
      <c r="B13" s="20"/>
      <c r="C13" s="12"/>
      <c r="D13" s="5" t="s">
        <v>436</v>
      </c>
      <c r="E13" s="5"/>
      <c r="F13" s="5" t="s">
        <v>259</v>
      </c>
      <c r="G13" s="5"/>
      <c r="H13" s="1" t="s">
        <v>90</v>
      </c>
      <c r="I13" s="1" t="s">
        <v>449</v>
      </c>
      <c r="J13" s="1" t="s">
        <v>91</v>
      </c>
      <c r="K13" s="33" t="s">
        <v>11</v>
      </c>
      <c r="L13" s="33" t="s">
        <v>10</v>
      </c>
    </row>
    <row r="14" spans="1:14">
      <c r="A14" s="23" t="s">
        <v>228</v>
      </c>
      <c r="B14" s="20"/>
      <c r="C14" s="12"/>
      <c r="D14" s="5" t="s">
        <v>437</v>
      </c>
      <c r="E14" s="5"/>
      <c r="F14" s="5" t="s">
        <v>260</v>
      </c>
      <c r="G14" s="5"/>
      <c r="H14" s="1" t="s">
        <v>92</v>
      </c>
      <c r="I14" s="1" t="s">
        <v>48</v>
      </c>
      <c r="J14" s="1" t="s">
        <v>96</v>
      </c>
      <c r="K14" s="33" t="s">
        <v>451</v>
      </c>
      <c r="L14" s="33" t="s">
        <v>12</v>
      </c>
      <c r="M14" s="33" t="s">
        <v>13</v>
      </c>
    </row>
    <row r="15" spans="1:14">
      <c r="A15" s="23" t="s">
        <v>220</v>
      </c>
      <c r="B15" s="20"/>
      <c r="C15" s="12"/>
      <c r="D15" s="5" t="s">
        <v>438</v>
      </c>
      <c r="E15" s="5"/>
      <c r="F15" s="5" t="s">
        <v>261</v>
      </c>
      <c r="G15" s="5"/>
      <c r="H15" s="1" t="s">
        <v>142</v>
      </c>
      <c r="I15" s="1" t="s">
        <v>97</v>
      </c>
      <c r="J15" s="1" t="s">
        <v>98</v>
      </c>
      <c r="K15" s="33" t="s">
        <v>290</v>
      </c>
      <c r="L15" s="33" t="s">
        <v>291</v>
      </c>
      <c r="M15" s="33" t="s">
        <v>292</v>
      </c>
      <c r="N15" s="43" t="s">
        <v>431</v>
      </c>
    </row>
    <row r="16" spans="1:14">
      <c r="A16" s="23" t="s">
        <v>229</v>
      </c>
      <c r="B16" s="20"/>
      <c r="C16" s="12"/>
      <c r="D16" s="5"/>
      <c r="E16" s="5"/>
      <c r="F16" s="5" t="s">
        <v>262</v>
      </c>
      <c r="G16" s="5"/>
      <c r="H16" s="1" t="s">
        <v>104</v>
      </c>
      <c r="I16" s="1" t="s">
        <v>99</v>
      </c>
      <c r="J16" s="1" t="s">
        <v>100</v>
      </c>
      <c r="K16" s="33" t="s">
        <v>11</v>
      </c>
      <c r="L16" s="33" t="s">
        <v>16</v>
      </c>
      <c r="M16" s="43" t="s">
        <v>430</v>
      </c>
    </row>
    <row r="17" spans="1:14">
      <c r="A17" s="23" t="s">
        <v>230</v>
      </c>
      <c r="B17" s="20"/>
      <c r="C17" s="12"/>
      <c r="D17" s="5"/>
      <c r="E17" s="5"/>
      <c r="F17" s="5" t="s">
        <v>263</v>
      </c>
      <c r="G17" s="5"/>
      <c r="H17" s="1" t="s">
        <v>107</v>
      </c>
      <c r="I17" s="1" t="s">
        <v>101</v>
      </c>
      <c r="J17" s="1" t="s">
        <v>102</v>
      </c>
      <c r="K17" s="33" t="s">
        <v>10</v>
      </c>
      <c r="L17" s="33" t="s">
        <v>293</v>
      </c>
    </row>
    <row r="18" spans="1:14">
      <c r="A18" s="23" t="s">
        <v>223</v>
      </c>
      <c r="B18" s="20"/>
      <c r="C18" s="12"/>
      <c r="D18" s="5"/>
      <c r="E18" s="5"/>
      <c r="F18" s="5" t="s">
        <v>264</v>
      </c>
      <c r="G18" s="5"/>
      <c r="H18" s="1" t="s">
        <v>121</v>
      </c>
      <c r="I18" s="1" t="s">
        <v>63</v>
      </c>
      <c r="J18" s="1" t="s">
        <v>141</v>
      </c>
      <c r="K18" s="33" t="s">
        <v>10</v>
      </c>
    </row>
    <row r="19" spans="1:14">
      <c r="A19" s="23" t="s">
        <v>231</v>
      </c>
      <c r="B19" s="20"/>
      <c r="C19" s="12"/>
      <c r="D19" s="5"/>
      <c r="E19" s="5"/>
      <c r="F19" s="5" t="s">
        <v>265</v>
      </c>
      <c r="G19" s="5"/>
      <c r="H19" s="1" t="s">
        <v>122</v>
      </c>
      <c r="I19" s="1" t="s">
        <v>51</v>
      </c>
      <c r="J19" s="1" t="s">
        <v>114</v>
      </c>
      <c r="K19" s="33" t="s">
        <v>17</v>
      </c>
      <c r="L19" s="33" t="s">
        <v>11</v>
      </c>
      <c r="M19" s="33" t="s">
        <v>293</v>
      </c>
    </row>
    <row r="20" spans="1:14">
      <c r="A20" s="23" t="s">
        <v>232</v>
      </c>
      <c r="B20" s="20"/>
      <c r="C20" s="12"/>
      <c r="D20" s="5"/>
      <c r="E20" s="5"/>
      <c r="F20" s="5" t="s">
        <v>266</v>
      </c>
      <c r="G20" s="5"/>
      <c r="H20" s="1" t="s">
        <v>123</v>
      </c>
      <c r="I20" s="1" t="s">
        <v>115</v>
      </c>
      <c r="J20" s="1" t="s">
        <v>116</v>
      </c>
      <c r="K20" s="33" t="s">
        <v>10</v>
      </c>
      <c r="L20" s="34" t="s">
        <v>293</v>
      </c>
    </row>
    <row r="21" spans="1:14">
      <c r="A21" s="23" t="s">
        <v>580</v>
      </c>
      <c r="B21" s="20"/>
      <c r="C21" s="12"/>
      <c r="D21" s="5"/>
      <c r="E21" s="5"/>
      <c r="F21" s="5" t="s">
        <v>267</v>
      </c>
      <c r="G21" s="5"/>
      <c r="H21" s="1" t="s">
        <v>124</v>
      </c>
      <c r="I21" s="1" t="s">
        <v>52</v>
      </c>
      <c r="J21" s="1" t="s">
        <v>137</v>
      </c>
      <c r="K21" s="33" t="s">
        <v>10</v>
      </c>
    </row>
    <row r="22" spans="1:14">
      <c r="A22" s="23" t="s">
        <v>583</v>
      </c>
      <c r="B22" s="20"/>
      <c r="C22" s="12"/>
      <c r="D22" s="5"/>
      <c r="E22" s="5"/>
      <c r="F22" s="5" t="s">
        <v>268</v>
      </c>
      <c r="G22" s="5"/>
      <c r="H22" s="1" t="s">
        <v>125</v>
      </c>
      <c r="I22" s="1" t="s">
        <v>129</v>
      </c>
      <c r="J22" s="1" t="s">
        <v>139</v>
      </c>
      <c r="K22" s="33" t="s">
        <v>18</v>
      </c>
      <c r="L22" s="33" t="s">
        <v>19</v>
      </c>
      <c r="M22" s="191" t="s">
        <v>20</v>
      </c>
      <c r="N22" s="191"/>
    </row>
    <row r="23" spans="1:14">
      <c r="A23" s="23"/>
      <c r="B23" s="20"/>
      <c r="C23" s="12"/>
      <c r="D23" s="5"/>
      <c r="E23" s="5"/>
      <c r="F23" s="5" t="s">
        <v>269</v>
      </c>
      <c r="G23" s="5"/>
      <c r="H23" s="33" t="s">
        <v>126</v>
      </c>
      <c r="I23" s="33" t="s">
        <v>133</v>
      </c>
      <c r="J23" s="1" t="s">
        <v>120</v>
      </c>
      <c r="K23" s="33" t="s">
        <v>21</v>
      </c>
    </row>
    <row r="24" spans="1:14">
      <c r="A24" s="23"/>
      <c r="B24" s="20"/>
      <c r="C24" s="12"/>
      <c r="D24" s="5"/>
      <c r="E24" s="5"/>
      <c r="F24" s="5" t="s">
        <v>574</v>
      </c>
      <c r="G24" s="5"/>
      <c r="H24" s="6"/>
      <c r="I24" s="1"/>
      <c r="J24" s="1"/>
      <c r="K24" s="1"/>
      <c r="L24" s="1"/>
      <c r="M24" s="1"/>
      <c r="N24" s="20"/>
    </row>
    <row r="25" spans="1:14">
      <c r="A25" s="23"/>
      <c r="B25" s="20"/>
      <c r="C25" s="35"/>
      <c r="D25" s="7"/>
      <c r="E25" s="7"/>
      <c r="F25" s="7"/>
      <c r="G25" s="7"/>
      <c r="H25" s="8"/>
      <c r="I25" s="14"/>
      <c r="J25" s="14"/>
      <c r="K25" s="14"/>
      <c r="L25" s="14"/>
      <c r="M25" s="14"/>
      <c r="N25" s="22"/>
    </row>
    <row r="26" spans="1:14">
      <c r="A26" s="23"/>
      <c r="B26" s="20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0"/>
    </row>
    <row r="27" spans="1:14">
      <c r="A27" s="23"/>
      <c r="B27" s="20"/>
      <c r="C27" s="36" t="s">
        <v>26</v>
      </c>
      <c r="D27" s="9" t="s">
        <v>27</v>
      </c>
      <c r="E27" s="11" t="s">
        <v>28</v>
      </c>
      <c r="F27" s="9" t="s">
        <v>245</v>
      </c>
      <c r="G27" s="9" t="s">
        <v>31</v>
      </c>
      <c r="H27" s="9" t="s">
        <v>140</v>
      </c>
      <c r="I27" s="9" t="s">
        <v>93</v>
      </c>
      <c r="J27" s="9" t="s">
        <v>281</v>
      </c>
      <c r="K27" s="9" t="s">
        <v>220</v>
      </c>
      <c r="L27" s="9" t="s">
        <v>533</v>
      </c>
      <c r="M27" s="1"/>
      <c r="N27" s="20"/>
    </row>
    <row r="28" spans="1:14">
      <c r="A28" s="23"/>
      <c r="B28" s="20"/>
      <c r="C28" s="37">
        <v>0.21875</v>
      </c>
      <c r="D28" s="5" t="s">
        <v>248</v>
      </c>
      <c r="E28" s="12" t="s">
        <v>246</v>
      </c>
      <c r="F28" s="5"/>
      <c r="G28" s="5" t="s">
        <v>32</v>
      </c>
      <c r="H28" s="5" t="s">
        <v>294</v>
      </c>
      <c r="I28" s="6" t="s">
        <v>283</v>
      </c>
      <c r="J28" s="5" t="s">
        <v>282</v>
      </c>
      <c r="K28" s="5" t="s">
        <v>448</v>
      </c>
      <c r="L28" s="5" t="s">
        <v>457</v>
      </c>
      <c r="M28" s="1"/>
      <c r="N28" s="20"/>
    </row>
    <row r="29" spans="1:14">
      <c r="A29" s="23"/>
      <c r="B29" s="20"/>
      <c r="C29" s="37">
        <v>0.70833333333333337</v>
      </c>
      <c r="D29" s="5" t="s">
        <v>249</v>
      </c>
      <c r="E29" s="12" t="s">
        <v>247</v>
      </c>
      <c r="F29" s="5"/>
      <c r="G29" s="5"/>
      <c r="H29" s="1"/>
      <c r="I29" s="6" t="s">
        <v>284</v>
      </c>
      <c r="J29" s="5"/>
      <c r="K29" s="5" t="s">
        <v>447</v>
      </c>
      <c r="L29" s="5" t="s">
        <v>535</v>
      </c>
      <c r="M29" s="1"/>
      <c r="N29" s="20"/>
    </row>
    <row r="30" spans="1:14">
      <c r="A30" s="23"/>
      <c r="B30" s="20"/>
      <c r="C30" s="37"/>
      <c r="D30" s="5"/>
      <c r="E30" s="12"/>
      <c r="F30" s="5"/>
      <c r="G30" s="5"/>
      <c r="H30" s="5"/>
      <c r="I30" s="1"/>
      <c r="J30" s="5"/>
      <c r="K30" s="5" t="s">
        <v>446</v>
      </c>
      <c r="L30" s="5" t="s">
        <v>534</v>
      </c>
      <c r="M30" s="1"/>
      <c r="N30" s="20"/>
    </row>
    <row r="31" spans="1:14">
      <c r="A31" s="23"/>
      <c r="B31" s="20"/>
      <c r="C31" s="37"/>
      <c r="D31" s="5"/>
      <c r="E31" s="12"/>
      <c r="F31" s="5"/>
      <c r="G31" s="5"/>
      <c r="H31" s="5"/>
      <c r="I31" s="5"/>
      <c r="J31" s="5"/>
      <c r="K31" s="5" t="s">
        <v>444</v>
      </c>
      <c r="L31" s="5" t="s">
        <v>536</v>
      </c>
      <c r="M31" s="1"/>
      <c r="N31" s="20"/>
    </row>
    <row r="32" spans="1:14">
      <c r="A32" s="23"/>
      <c r="B32" s="20"/>
      <c r="C32" s="1"/>
      <c r="D32" s="5"/>
      <c r="E32" s="12"/>
      <c r="F32" s="5"/>
      <c r="G32" s="5"/>
      <c r="H32" s="5"/>
      <c r="I32" s="5"/>
      <c r="J32" s="5"/>
      <c r="K32" s="5" t="s">
        <v>445</v>
      </c>
      <c r="L32" s="5" t="s">
        <v>537</v>
      </c>
      <c r="M32" s="1"/>
      <c r="N32" s="20"/>
    </row>
    <row r="33" spans="1:14">
      <c r="A33" s="23"/>
      <c r="B33" s="20"/>
      <c r="C33" s="1"/>
      <c r="D33" s="5"/>
      <c r="E33" s="12"/>
      <c r="F33" s="5"/>
      <c r="G33" s="5"/>
      <c r="H33" s="5"/>
      <c r="I33" s="5"/>
      <c r="J33" s="5"/>
      <c r="K33" s="5" t="s">
        <v>443</v>
      </c>
      <c r="L33" s="5" t="s">
        <v>538</v>
      </c>
      <c r="M33" s="1"/>
      <c r="N33" s="20"/>
    </row>
    <row r="34" spans="1:14">
      <c r="A34" s="23"/>
      <c r="B34" s="20"/>
      <c r="C34" s="1"/>
      <c r="D34" s="5"/>
      <c r="E34" s="12"/>
      <c r="F34" s="5"/>
      <c r="G34" s="5"/>
      <c r="H34" s="5"/>
      <c r="I34" s="5"/>
      <c r="J34" s="5"/>
      <c r="K34" s="5"/>
      <c r="L34" s="5" t="s">
        <v>539</v>
      </c>
      <c r="M34" s="1"/>
      <c r="N34" s="20"/>
    </row>
    <row r="35" spans="1:14">
      <c r="A35" s="23"/>
      <c r="B35" s="20"/>
      <c r="C35" s="1"/>
      <c r="D35" s="5"/>
      <c r="E35" s="12"/>
      <c r="F35" s="5"/>
      <c r="G35" s="5"/>
      <c r="H35" s="5"/>
      <c r="I35" s="5"/>
      <c r="J35" s="5"/>
      <c r="K35" s="5"/>
      <c r="L35" s="5"/>
      <c r="M35" s="1"/>
      <c r="N35" s="20"/>
    </row>
    <row r="36" spans="1:14">
      <c r="A36" s="23"/>
      <c r="B36" s="20"/>
      <c r="C36" s="1"/>
      <c r="D36" s="5"/>
      <c r="E36" s="12"/>
      <c r="F36" s="5"/>
      <c r="G36" s="5"/>
      <c r="H36" s="5"/>
      <c r="I36" s="5"/>
      <c r="J36" s="5"/>
      <c r="K36" s="5"/>
      <c r="L36" s="5"/>
      <c r="M36" s="1"/>
      <c r="N36" s="20"/>
    </row>
    <row r="37" spans="1:14" ht="14" thickBot="1">
      <c r="A37" s="26"/>
      <c r="B37" s="30"/>
      <c r="C37" s="29"/>
      <c r="D37" s="27"/>
      <c r="E37" s="28"/>
      <c r="F37" s="27"/>
      <c r="G37" s="27"/>
      <c r="H37" s="27"/>
      <c r="I37" s="27"/>
      <c r="J37" s="27"/>
      <c r="K37" s="27"/>
      <c r="L37" s="27"/>
      <c r="M37" s="29"/>
      <c r="N37" s="30"/>
    </row>
  </sheetData>
  <mergeCells count="1">
    <mergeCell ref="M22:N22"/>
  </mergeCells>
  <pageMargins left="0.75" right="0.75" top="1" bottom="1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zoomScale="125" zoomScaleNormal="125" zoomScalePageLayoutView="125" workbookViewId="0">
      <selection activeCell="A23" sqref="A23"/>
    </sheetView>
  </sheetViews>
  <sheetFormatPr baseColWidth="10" defaultColWidth="11" defaultRowHeight="13"/>
  <cols>
    <col min="1" max="7" width="14.19921875" style="45" customWidth="1"/>
    <col min="8" max="8" width="10.3984375" style="45" bestFit="1" customWidth="1"/>
    <col min="9" max="9" width="28.3984375" style="45" bestFit="1" customWidth="1"/>
    <col min="10" max="10" width="12.59765625" style="45" bestFit="1" customWidth="1"/>
    <col min="11" max="11" width="32.3984375" style="45" bestFit="1" customWidth="1"/>
    <col min="12" max="12" width="49.59765625" style="45" bestFit="1" customWidth="1"/>
    <col min="13" max="13" width="32" style="45" bestFit="1" customWidth="1"/>
    <col min="14" max="14" width="58.3984375" style="45" bestFit="1" customWidth="1"/>
    <col min="15" max="16384" width="11" style="45"/>
  </cols>
  <sheetData>
    <row r="1" spans="1:14" ht="14" thickBot="1"/>
    <row r="2" spans="1:14">
      <c r="A2" s="38" t="s">
        <v>216</v>
      </c>
      <c r="B2" s="17"/>
      <c r="C2" s="39" t="s">
        <v>235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>
      <c r="A3" s="23"/>
      <c r="B3" s="20"/>
      <c r="C3" s="11" t="s">
        <v>244</v>
      </c>
      <c r="D3" s="9" t="s">
        <v>33</v>
      </c>
      <c r="E3" s="9" t="s">
        <v>136</v>
      </c>
      <c r="F3" s="9" t="s">
        <v>59</v>
      </c>
      <c r="G3" s="9" t="s">
        <v>60</v>
      </c>
      <c r="H3" s="10" t="s">
        <v>151</v>
      </c>
      <c r="I3" s="13"/>
      <c r="J3" s="13"/>
      <c r="K3" s="13" t="s">
        <v>240</v>
      </c>
      <c r="L3" s="13" t="s">
        <v>241</v>
      </c>
      <c r="M3" s="13" t="s">
        <v>242</v>
      </c>
      <c r="N3" s="18" t="s">
        <v>243</v>
      </c>
    </row>
    <row r="4" spans="1:14">
      <c r="A4" s="23" t="s">
        <v>278</v>
      </c>
      <c r="B4" s="20"/>
      <c r="C4" s="12" t="s">
        <v>272</v>
      </c>
      <c r="D4" s="5" t="s">
        <v>277</v>
      </c>
      <c r="E4" s="5" t="s">
        <v>273</v>
      </c>
      <c r="F4" s="5" t="s">
        <v>250</v>
      </c>
      <c r="G4" s="41">
        <v>0.20833333333333334</v>
      </c>
      <c r="H4" s="1" t="s">
        <v>79</v>
      </c>
      <c r="I4" s="1" t="s">
        <v>55</v>
      </c>
      <c r="J4" s="1" t="s">
        <v>36</v>
      </c>
      <c r="K4" s="45" t="s">
        <v>285</v>
      </c>
      <c r="L4" s="45" t="s">
        <v>213</v>
      </c>
      <c r="M4" s="45" t="s">
        <v>214</v>
      </c>
      <c r="N4" s="45" t="s">
        <v>450</v>
      </c>
    </row>
    <row r="5" spans="1:14">
      <c r="A5" s="23" t="s">
        <v>215</v>
      </c>
      <c r="B5" s="20"/>
      <c r="C5" s="12" t="s">
        <v>439</v>
      </c>
      <c r="D5" s="5" t="s">
        <v>177</v>
      </c>
      <c r="E5" s="5" t="s">
        <v>274</v>
      </c>
      <c r="F5" s="5" t="s">
        <v>251</v>
      </c>
      <c r="G5" s="41">
        <v>0.66666666666666663</v>
      </c>
      <c r="H5" s="1" t="s">
        <v>80</v>
      </c>
      <c r="I5" s="1" t="s">
        <v>56</v>
      </c>
      <c r="J5" s="1" t="s">
        <v>57</v>
      </c>
      <c r="K5" s="45" t="s">
        <v>5</v>
      </c>
    </row>
    <row r="6" spans="1:14">
      <c r="A6" s="23" t="s">
        <v>226</v>
      </c>
      <c r="B6" s="20"/>
      <c r="C6" s="12" t="s">
        <v>440</v>
      </c>
      <c r="D6" s="5" t="s">
        <v>178</v>
      </c>
      <c r="E6" s="5" t="s">
        <v>203</v>
      </c>
      <c r="F6" s="5" t="s">
        <v>252</v>
      </c>
      <c r="G6" s="5"/>
      <c r="H6" s="1" t="s">
        <v>82</v>
      </c>
      <c r="I6" s="1" t="s">
        <v>58</v>
      </c>
      <c r="J6" s="1" t="s">
        <v>134</v>
      </c>
      <c r="K6" s="45" t="s">
        <v>286</v>
      </c>
    </row>
    <row r="7" spans="1:14">
      <c r="A7" s="23" t="s">
        <v>233</v>
      </c>
      <c r="B7" s="20"/>
      <c r="C7" s="12" t="s">
        <v>441</v>
      </c>
      <c r="D7" s="5" t="s">
        <v>179</v>
      </c>
      <c r="E7" s="5" t="s">
        <v>429</v>
      </c>
      <c r="F7" s="5" t="s">
        <v>253</v>
      </c>
      <c r="G7" s="5"/>
      <c r="H7" s="1" t="s">
        <v>84</v>
      </c>
      <c r="I7" s="1" t="s">
        <v>50</v>
      </c>
      <c r="J7" s="1" t="s">
        <v>135</v>
      </c>
      <c r="K7" s="45" t="s">
        <v>5</v>
      </c>
    </row>
    <row r="8" spans="1:14">
      <c r="A8" s="23" t="s">
        <v>227</v>
      </c>
      <c r="B8" s="20"/>
      <c r="C8" s="12" t="s">
        <v>442</v>
      </c>
      <c r="D8" s="5" t="s">
        <v>180</v>
      </c>
      <c r="E8" s="5" t="s">
        <v>275</v>
      </c>
      <c r="F8" s="5" t="s">
        <v>254</v>
      </c>
      <c r="G8" s="5"/>
      <c r="H8" s="1" t="s">
        <v>15</v>
      </c>
      <c r="I8" s="1" t="s">
        <v>49</v>
      </c>
      <c r="J8" s="1" t="s">
        <v>109</v>
      </c>
      <c r="K8" s="45" t="s">
        <v>285</v>
      </c>
      <c r="L8" s="45" t="s">
        <v>64</v>
      </c>
      <c r="M8" s="45" t="s">
        <v>214</v>
      </c>
      <c r="N8" s="45" t="s">
        <v>287</v>
      </c>
    </row>
    <row r="9" spans="1:14">
      <c r="A9" s="23" t="s">
        <v>279</v>
      </c>
      <c r="B9" s="20"/>
      <c r="C9" s="45" t="s">
        <v>270</v>
      </c>
      <c r="D9" s="5" t="s">
        <v>432</v>
      </c>
      <c r="E9" s="5" t="s">
        <v>428</v>
      </c>
      <c r="F9" s="5" t="s">
        <v>255</v>
      </c>
      <c r="G9" s="5"/>
      <c r="H9" s="1" t="s">
        <v>110</v>
      </c>
      <c r="I9" s="1" t="s">
        <v>111</v>
      </c>
      <c r="J9" s="1" t="s">
        <v>112</v>
      </c>
      <c r="K9" s="45" t="s">
        <v>6</v>
      </c>
      <c r="L9" s="45" t="s">
        <v>7</v>
      </c>
    </row>
    <row r="10" spans="1:14">
      <c r="A10" s="23" t="s">
        <v>218</v>
      </c>
      <c r="B10" s="20"/>
      <c r="C10" s="12" t="s">
        <v>271</v>
      </c>
      <c r="D10" s="5" t="s">
        <v>433</v>
      </c>
      <c r="E10" s="5" t="s">
        <v>276</v>
      </c>
      <c r="F10" s="5" t="s">
        <v>256</v>
      </c>
      <c r="G10" s="5"/>
      <c r="H10" s="1" t="s">
        <v>108</v>
      </c>
      <c r="I10" s="1" t="s">
        <v>113</v>
      </c>
      <c r="J10" s="1" t="s">
        <v>24</v>
      </c>
      <c r="K10" s="45" t="s">
        <v>6</v>
      </c>
      <c r="L10" s="45" t="s">
        <v>288</v>
      </c>
      <c r="M10" s="45" t="s">
        <v>8</v>
      </c>
      <c r="N10" s="45" t="s">
        <v>7</v>
      </c>
    </row>
    <row r="11" spans="1:14">
      <c r="A11" s="23" t="s">
        <v>234</v>
      </c>
      <c r="B11" s="20"/>
      <c r="C11" s="12"/>
      <c r="D11" s="5" t="s">
        <v>434</v>
      </c>
      <c r="E11" s="5"/>
      <c r="F11" s="5" t="s">
        <v>257</v>
      </c>
      <c r="G11" s="5"/>
      <c r="H11" s="1" t="s">
        <v>86</v>
      </c>
      <c r="I11" s="1" t="s">
        <v>87</v>
      </c>
      <c r="J11" s="1" t="s">
        <v>88</v>
      </c>
      <c r="K11" s="45" t="s">
        <v>9</v>
      </c>
      <c r="L11" s="45" t="s">
        <v>10</v>
      </c>
    </row>
    <row r="12" spans="1:14">
      <c r="A12" s="23" t="s">
        <v>219</v>
      </c>
      <c r="B12" s="20"/>
      <c r="C12" s="12"/>
      <c r="D12" s="5" t="s">
        <v>435</v>
      </c>
      <c r="E12" s="5"/>
      <c r="F12" s="5" t="s">
        <v>258</v>
      </c>
      <c r="G12" s="5"/>
      <c r="H12" s="1" t="s">
        <v>103</v>
      </c>
      <c r="I12" s="1" t="s">
        <v>149</v>
      </c>
      <c r="J12" s="1" t="s">
        <v>89</v>
      </c>
      <c r="K12" s="45" t="s">
        <v>9</v>
      </c>
      <c r="L12" s="45" t="s">
        <v>289</v>
      </c>
    </row>
    <row r="13" spans="1:14">
      <c r="A13" s="23" t="s">
        <v>280</v>
      </c>
      <c r="B13" s="20"/>
      <c r="C13" s="12"/>
      <c r="D13" s="5" t="s">
        <v>436</v>
      </c>
      <c r="E13" s="5"/>
      <c r="F13" s="5" t="s">
        <v>259</v>
      </c>
      <c r="G13" s="5"/>
      <c r="H13" s="1" t="s">
        <v>90</v>
      </c>
      <c r="I13" s="1" t="s">
        <v>449</v>
      </c>
      <c r="J13" s="1" t="s">
        <v>91</v>
      </c>
      <c r="K13" s="45" t="s">
        <v>11</v>
      </c>
      <c r="L13" s="45" t="s">
        <v>10</v>
      </c>
    </row>
    <row r="14" spans="1:14">
      <c r="A14" s="23" t="s">
        <v>228</v>
      </c>
      <c r="B14" s="20"/>
      <c r="C14" s="12"/>
      <c r="D14" s="5" t="s">
        <v>437</v>
      </c>
      <c r="E14" s="5"/>
      <c r="F14" s="5" t="s">
        <v>260</v>
      </c>
      <c r="G14" s="5"/>
      <c r="H14" s="1" t="s">
        <v>92</v>
      </c>
      <c r="I14" s="1" t="s">
        <v>48</v>
      </c>
      <c r="J14" s="1" t="s">
        <v>96</v>
      </c>
      <c r="K14" s="45" t="s">
        <v>152</v>
      </c>
      <c r="L14" s="45" t="s">
        <v>12</v>
      </c>
      <c r="M14" s="45" t="s">
        <v>13</v>
      </c>
    </row>
    <row r="15" spans="1:14">
      <c r="A15" s="23" t="s">
        <v>220</v>
      </c>
      <c r="B15" s="20"/>
      <c r="C15" s="12"/>
      <c r="D15" s="5" t="s">
        <v>438</v>
      </c>
      <c r="E15" s="5"/>
      <c r="F15" s="5" t="s">
        <v>261</v>
      </c>
      <c r="G15" s="5"/>
      <c r="H15" s="1" t="s">
        <v>142</v>
      </c>
      <c r="I15" s="1" t="s">
        <v>97</v>
      </c>
      <c r="J15" s="1" t="s">
        <v>98</v>
      </c>
      <c r="K15" s="45" t="s">
        <v>290</v>
      </c>
      <c r="L15" s="45" t="s">
        <v>291</v>
      </c>
      <c r="M15" s="45" t="s">
        <v>292</v>
      </c>
      <c r="N15" s="45" t="s">
        <v>431</v>
      </c>
    </row>
    <row r="16" spans="1:14">
      <c r="A16" s="23" t="s">
        <v>229</v>
      </c>
      <c r="B16" s="20"/>
      <c r="C16" s="12"/>
      <c r="D16" s="5"/>
      <c r="E16" s="5"/>
      <c r="F16" s="5" t="s">
        <v>262</v>
      </c>
      <c r="G16" s="5"/>
      <c r="H16" s="1" t="s">
        <v>104</v>
      </c>
      <c r="I16" s="1" t="s">
        <v>99</v>
      </c>
      <c r="J16" s="1" t="s">
        <v>100</v>
      </c>
      <c r="K16" s="45" t="s">
        <v>11</v>
      </c>
      <c r="L16" s="45" t="s">
        <v>16</v>
      </c>
      <c r="M16" s="45" t="s">
        <v>430</v>
      </c>
    </row>
    <row r="17" spans="1:14">
      <c r="A17" s="23" t="s">
        <v>230</v>
      </c>
      <c r="B17" s="20"/>
      <c r="C17" s="12"/>
      <c r="D17" s="5"/>
      <c r="E17" s="5"/>
      <c r="F17" s="5" t="s">
        <v>263</v>
      </c>
      <c r="G17" s="5"/>
      <c r="H17" s="1" t="s">
        <v>107</v>
      </c>
      <c r="I17" s="1" t="s">
        <v>101</v>
      </c>
      <c r="J17" s="1" t="s">
        <v>102</v>
      </c>
      <c r="K17" s="45" t="s">
        <v>10</v>
      </c>
      <c r="L17" s="45" t="s">
        <v>293</v>
      </c>
    </row>
    <row r="18" spans="1:14">
      <c r="A18" s="23" t="s">
        <v>223</v>
      </c>
      <c r="B18" s="20"/>
      <c r="C18" s="12"/>
      <c r="D18" s="5"/>
      <c r="E18" s="5"/>
      <c r="F18" s="5" t="s">
        <v>264</v>
      </c>
      <c r="G18" s="5"/>
      <c r="H18" s="1" t="s">
        <v>121</v>
      </c>
      <c r="I18" s="1" t="s">
        <v>63</v>
      </c>
      <c r="J18" s="1" t="s">
        <v>141</v>
      </c>
      <c r="K18" s="45" t="s">
        <v>10</v>
      </c>
    </row>
    <row r="19" spans="1:14">
      <c r="A19" s="23" t="s">
        <v>231</v>
      </c>
      <c r="B19" s="20"/>
      <c r="C19" s="12"/>
      <c r="D19" s="5"/>
      <c r="E19" s="5"/>
      <c r="F19" s="5" t="s">
        <v>265</v>
      </c>
      <c r="G19" s="5"/>
      <c r="H19" s="1" t="s">
        <v>122</v>
      </c>
      <c r="I19" s="1" t="s">
        <v>51</v>
      </c>
      <c r="J19" s="1" t="s">
        <v>114</v>
      </c>
      <c r="K19" s="45" t="s">
        <v>17</v>
      </c>
      <c r="L19" s="45" t="s">
        <v>11</v>
      </c>
      <c r="M19" s="45" t="s">
        <v>293</v>
      </c>
    </row>
    <row r="20" spans="1:14">
      <c r="A20" s="23" t="s">
        <v>232</v>
      </c>
      <c r="B20" s="20"/>
      <c r="C20" s="12"/>
      <c r="D20" s="5"/>
      <c r="E20" s="5"/>
      <c r="F20" s="5" t="s">
        <v>266</v>
      </c>
      <c r="G20" s="5"/>
      <c r="H20" s="1" t="s">
        <v>123</v>
      </c>
      <c r="I20" s="1" t="s">
        <v>115</v>
      </c>
      <c r="J20" s="1" t="s">
        <v>116</v>
      </c>
      <c r="K20" s="45" t="s">
        <v>10</v>
      </c>
      <c r="L20" s="45" t="s">
        <v>293</v>
      </c>
    </row>
    <row r="21" spans="1:14">
      <c r="A21" s="23" t="s">
        <v>540</v>
      </c>
      <c r="B21" s="20"/>
      <c r="C21" s="12"/>
      <c r="D21" s="5"/>
      <c r="E21" s="5"/>
      <c r="F21" s="5" t="s">
        <v>267</v>
      </c>
      <c r="G21" s="5"/>
      <c r="H21" s="1" t="s">
        <v>124</v>
      </c>
      <c r="I21" s="1" t="s">
        <v>52</v>
      </c>
      <c r="J21" s="1" t="s">
        <v>137</v>
      </c>
      <c r="K21" s="45" t="s">
        <v>10</v>
      </c>
    </row>
    <row r="22" spans="1:14">
      <c r="A22" s="23" t="s">
        <v>584</v>
      </c>
      <c r="B22" s="20"/>
      <c r="C22" s="12"/>
      <c r="D22" s="5"/>
      <c r="E22" s="5"/>
      <c r="F22" s="5" t="s">
        <v>268</v>
      </c>
      <c r="G22" s="5"/>
      <c r="H22" s="1" t="s">
        <v>125</v>
      </c>
      <c r="I22" s="1" t="s">
        <v>129</v>
      </c>
      <c r="J22" s="1" t="s">
        <v>139</v>
      </c>
      <c r="K22" s="45" t="s">
        <v>18</v>
      </c>
      <c r="L22" s="45" t="s">
        <v>19</v>
      </c>
      <c r="M22" s="191" t="s">
        <v>20</v>
      </c>
      <c r="N22" s="191"/>
    </row>
    <row r="23" spans="1:14">
      <c r="A23" s="23"/>
      <c r="B23" s="20"/>
      <c r="C23" s="12"/>
      <c r="D23" s="5"/>
      <c r="E23" s="5"/>
      <c r="F23" s="5" t="s">
        <v>269</v>
      </c>
      <c r="G23" s="5"/>
      <c r="H23" s="45" t="s">
        <v>126</v>
      </c>
      <c r="I23" s="45" t="s">
        <v>133</v>
      </c>
      <c r="J23" s="1" t="s">
        <v>120</v>
      </c>
      <c r="K23" s="45" t="s">
        <v>21</v>
      </c>
    </row>
    <row r="24" spans="1:14">
      <c r="A24" s="23"/>
      <c r="B24" s="20"/>
      <c r="C24" s="12"/>
      <c r="D24" s="5"/>
      <c r="E24" s="5"/>
      <c r="F24" s="5" t="s">
        <v>211</v>
      </c>
      <c r="G24" s="5"/>
      <c r="H24" s="6"/>
      <c r="I24" s="1"/>
      <c r="J24" s="1"/>
      <c r="K24" s="1"/>
      <c r="L24" s="1"/>
      <c r="M24" s="1"/>
      <c r="N24" s="20"/>
    </row>
    <row r="25" spans="1:14">
      <c r="A25" s="23"/>
      <c r="B25" s="20"/>
      <c r="C25" s="35"/>
      <c r="D25" s="7"/>
      <c r="E25" s="7"/>
      <c r="F25" s="7" t="s">
        <v>212</v>
      </c>
      <c r="G25" s="7"/>
      <c r="H25" s="8"/>
      <c r="I25" s="14"/>
      <c r="J25" s="14"/>
      <c r="K25" s="14"/>
      <c r="L25" s="14"/>
      <c r="M25" s="14"/>
      <c r="N25" s="22"/>
    </row>
    <row r="26" spans="1:14">
      <c r="A26" s="23"/>
      <c r="B26" s="20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0"/>
    </row>
    <row r="27" spans="1:14">
      <c r="A27" s="23"/>
      <c r="B27" s="20"/>
      <c r="C27" s="36" t="s">
        <v>26</v>
      </c>
      <c r="D27" s="9" t="s">
        <v>27</v>
      </c>
      <c r="E27" s="11" t="s">
        <v>28</v>
      </c>
      <c r="F27" s="9" t="s">
        <v>245</v>
      </c>
      <c r="G27" s="9" t="s">
        <v>31</v>
      </c>
      <c r="H27" s="9" t="s">
        <v>140</v>
      </c>
      <c r="I27" s="9" t="s">
        <v>93</v>
      </c>
      <c r="J27" s="9" t="s">
        <v>281</v>
      </c>
      <c r="K27" s="9" t="s">
        <v>220</v>
      </c>
      <c r="L27" s="9"/>
      <c r="M27" s="1"/>
      <c r="N27" s="20"/>
    </row>
    <row r="28" spans="1:14">
      <c r="A28" s="23"/>
      <c r="B28" s="20"/>
      <c r="C28" s="37">
        <v>0.20833333333333334</v>
      </c>
      <c r="D28" s="5" t="s">
        <v>248</v>
      </c>
      <c r="E28" s="12" t="s">
        <v>246</v>
      </c>
      <c r="F28" s="5"/>
      <c r="G28" s="5" t="s">
        <v>32</v>
      </c>
      <c r="H28" s="5" t="s">
        <v>294</v>
      </c>
      <c r="I28" s="6" t="s">
        <v>283</v>
      </c>
      <c r="J28" s="5" t="s">
        <v>282</v>
      </c>
      <c r="K28" s="5" t="s">
        <v>448</v>
      </c>
      <c r="L28" s="5"/>
      <c r="M28" s="1"/>
      <c r="N28" s="20"/>
    </row>
    <row r="29" spans="1:14">
      <c r="A29" s="23"/>
      <c r="B29" s="20"/>
      <c r="C29" s="37">
        <v>0.72916666666666663</v>
      </c>
      <c r="D29" s="5" t="s">
        <v>249</v>
      </c>
      <c r="E29" s="12" t="s">
        <v>247</v>
      </c>
      <c r="F29" s="5"/>
      <c r="G29" s="5"/>
      <c r="H29" s="1"/>
      <c r="I29" s="6" t="s">
        <v>284</v>
      </c>
      <c r="J29" s="5"/>
      <c r="K29" s="5" t="s">
        <v>447</v>
      </c>
      <c r="L29" s="5"/>
      <c r="M29" s="1"/>
      <c r="N29" s="20"/>
    </row>
    <row r="30" spans="1:14">
      <c r="A30" s="23"/>
      <c r="B30" s="20"/>
      <c r="C30" s="37">
        <v>0.66666666666666663</v>
      </c>
      <c r="D30" s="5"/>
      <c r="E30" s="12"/>
      <c r="F30" s="5"/>
      <c r="G30" s="5"/>
      <c r="H30" s="5"/>
      <c r="I30" s="1"/>
      <c r="J30" s="5"/>
      <c r="K30" s="5" t="s">
        <v>446</v>
      </c>
      <c r="L30" s="5"/>
      <c r="M30" s="1"/>
      <c r="N30" s="20"/>
    </row>
    <row r="31" spans="1:14">
      <c r="A31" s="23"/>
      <c r="B31" s="20"/>
      <c r="C31" s="37"/>
      <c r="D31" s="5"/>
      <c r="E31" s="12"/>
      <c r="F31" s="5"/>
      <c r="G31" s="5"/>
      <c r="H31" s="5"/>
      <c r="I31" s="5"/>
      <c r="J31" s="5"/>
      <c r="K31" s="5" t="s">
        <v>444</v>
      </c>
      <c r="L31" s="5"/>
      <c r="M31" s="1"/>
      <c r="N31" s="20"/>
    </row>
    <row r="32" spans="1:14">
      <c r="A32" s="23"/>
      <c r="B32" s="20"/>
      <c r="C32" s="1"/>
      <c r="D32" s="5"/>
      <c r="E32" s="12"/>
      <c r="F32" s="5"/>
      <c r="G32" s="5"/>
      <c r="H32" s="5"/>
      <c r="I32" s="5"/>
      <c r="J32" s="5"/>
      <c r="K32" s="5" t="s">
        <v>445</v>
      </c>
      <c r="L32" s="5"/>
      <c r="M32" s="1"/>
      <c r="N32" s="20"/>
    </row>
    <row r="33" spans="1:14">
      <c r="A33" s="23"/>
      <c r="B33" s="20"/>
      <c r="C33" s="1"/>
      <c r="D33" s="5"/>
      <c r="E33" s="12"/>
      <c r="F33" s="5"/>
      <c r="G33" s="5"/>
      <c r="H33" s="5"/>
      <c r="I33" s="5"/>
      <c r="J33" s="5"/>
      <c r="K33" s="5" t="s">
        <v>443</v>
      </c>
      <c r="L33" s="5"/>
      <c r="M33" s="1"/>
      <c r="N33" s="20"/>
    </row>
    <row r="34" spans="1:14">
      <c r="A34" s="23"/>
      <c r="B34" s="20"/>
      <c r="C34" s="1"/>
      <c r="D34" s="5"/>
      <c r="E34" s="12"/>
      <c r="F34" s="5"/>
      <c r="G34" s="5"/>
      <c r="H34" s="5"/>
      <c r="I34" s="5"/>
      <c r="J34" s="5"/>
      <c r="K34" s="5"/>
      <c r="L34" s="5"/>
      <c r="M34" s="1"/>
      <c r="N34" s="20"/>
    </row>
    <row r="35" spans="1:14">
      <c r="A35" s="23"/>
      <c r="B35" s="20"/>
      <c r="C35" s="1"/>
      <c r="D35" s="5"/>
      <c r="E35" s="12"/>
      <c r="F35" s="5"/>
      <c r="G35" s="5"/>
      <c r="H35" s="5"/>
      <c r="I35" s="5"/>
      <c r="J35" s="5"/>
      <c r="K35" s="5"/>
      <c r="L35" s="5"/>
      <c r="M35" s="1"/>
      <c r="N35" s="20"/>
    </row>
    <row r="36" spans="1:14">
      <c r="A36" s="23"/>
      <c r="B36" s="20"/>
      <c r="C36" s="1"/>
      <c r="D36" s="5"/>
      <c r="E36" s="12"/>
      <c r="F36" s="5"/>
      <c r="G36" s="5"/>
      <c r="H36" s="5"/>
      <c r="I36" s="5"/>
      <c r="J36" s="5"/>
      <c r="K36" s="5"/>
      <c r="L36" s="5"/>
      <c r="M36" s="1"/>
      <c r="N36" s="20"/>
    </row>
    <row r="37" spans="1:14" ht="14" thickBot="1">
      <c r="A37" s="26"/>
      <c r="B37" s="30"/>
      <c r="C37" s="29"/>
      <c r="D37" s="27"/>
      <c r="E37" s="28"/>
      <c r="F37" s="27"/>
      <c r="G37" s="27"/>
      <c r="H37" s="27"/>
      <c r="I37" s="27"/>
      <c r="J37" s="27"/>
      <c r="K37" s="27"/>
      <c r="L37" s="27"/>
      <c r="M37" s="29"/>
      <c r="N37" s="30"/>
    </row>
  </sheetData>
  <mergeCells count="1">
    <mergeCell ref="M22:N22"/>
  </mergeCells>
  <pageMargins left="0.75" right="0.75" top="1" bottom="1" header="0.5" footer="0.5"/>
  <pageSetup paperSize="9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7"/>
  <sheetViews>
    <sheetView zoomScale="110" zoomScaleNormal="110" zoomScalePageLayoutView="110" workbookViewId="0">
      <selection activeCell="A21" sqref="A21"/>
    </sheetView>
  </sheetViews>
  <sheetFormatPr baseColWidth="10" defaultColWidth="10.59765625" defaultRowHeight="13"/>
  <cols>
    <col min="1" max="7" width="14.19921875" style="40" customWidth="1"/>
    <col min="8" max="8" width="10.3984375" style="40" bestFit="1" customWidth="1"/>
    <col min="9" max="9" width="28.3984375" style="40" bestFit="1" customWidth="1"/>
    <col min="10" max="10" width="12.59765625" style="40" bestFit="1" customWidth="1"/>
    <col min="11" max="11" width="32.3984375" style="40" bestFit="1" customWidth="1"/>
    <col min="12" max="12" width="49.59765625" style="40" bestFit="1" customWidth="1"/>
    <col min="13" max="13" width="32" style="40" bestFit="1" customWidth="1"/>
    <col min="14" max="14" width="58.3984375" style="40" bestFit="1" customWidth="1"/>
    <col min="15" max="16384" width="10.59765625" style="40"/>
  </cols>
  <sheetData>
    <row r="1" spans="1:14" ht="14" thickBot="1"/>
    <row r="2" spans="1:14">
      <c r="A2" s="38" t="s">
        <v>216</v>
      </c>
      <c r="B2" s="17"/>
      <c r="C2" s="39" t="s">
        <v>295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>
      <c r="A3" s="23"/>
      <c r="B3" s="20"/>
      <c r="C3" s="11" t="s">
        <v>296</v>
      </c>
      <c r="D3" s="9" t="s">
        <v>297</v>
      </c>
      <c r="E3" s="9" t="s">
        <v>298</v>
      </c>
      <c r="F3" s="9" t="s">
        <v>299</v>
      </c>
      <c r="G3" s="9" t="s">
        <v>300</v>
      </c>
      <c r="H3" s="10" t="s">
        <v>301</v>
      </c>
      <c r="I3" s="13"/>
      <c r="J3" s="13"/>
      <c r="K3" s="13" t="s">
        <v>240</v>
      </c>
      <c r="L3" s="13" t="s">
        <v>241</v>
      </c>
      <c r="M3" s="13" t="s">
        <v>242</v>
      </c>
      <c r="N3" s="18" t="s">
        <v>243</v>
      </c>
    </row>
    <row r="4" spans="1:14">
      <c r="A4" s="23" t="s">
        <v>302</v>
      </c>
      <c r="B4" s="20"/>
      <c r="C4" s="12" t="s">
        <v>303</v>
      </c>
      <c r="D4" s="5" t="s">
        <v>304</v>
      </c>
      <c r="E4" s="5" t="s">
        <v>305</v>
      </c>
      <c r="F4" s="5" t="s">
        <v>306</v>
      </c>
      <c r="G4" s="41">
        <v>0.20833333333333334</v>
      </c>
      <c r="H4" s="1" t="s">
        <v>79</v>
      </c>
      <c r="I4" s="1" t="s">
        <v>307</v>
      </c>
      <c r="J4" s="1" t="s">
        <v>308</v>
      </c>
      <c r="K4" s="40" t="s">
        <v>309</v>
      </c>
      <c r="L4" s="40" t="s">
        <v>310</v>
      </c>
      <c r="M4" s="40" t="s">
        <v>311</v>
      </c>
      <c r="N4" s="40" t="s">
        <v>312</v>
      </c>
    </row>
    <row r="5" spans="1:14">
      <c r="A5" s="23" t="s">
        <v>301</v>
      </c>
      <c r="B5" s="20"/>
      <c r="C5" s="40" t="s">
        <v>270</v>
      </c>
      <c r="D5" s="5" t="s">
        <v>177</v>
      </c>
      <c r="E5" s="5" t="s">
        <v>313</v>
      </c>
      <c r="F5" s="5" t="s">
        <v>314</v>
      </c>
      <c r="G5" s="41">
        <v>0.66666666666666663</v>
      </c>
      <c r="H5" s="1" t="s">
        <v>80</v>
      </c>
      <c r="I5" s="1" t="s">
        <v>315</v>
      </c>
      <c r="J5" s="1" t="s">
        <v>316</v>
      </c>
      <c r="K5" s="40" t="s">
        <v>317</v>
      </c>
    </row>
    <row r="6" spans="1:14">
      <c r="A6" s="42" t="s">
        <v>296</v>
      </c>
      <c r="B6" s="20"/>
      <c r="C6" s="12" t="s">
        <v>318</v>
      </c>
      <c r="D6" s="5" t="s">
        <v>178</v>
      </c>
      <c r="E6" s="5" t="s">
        <v>319</v>
      </c>
      <c r="F6" s="5" t="s">
        <v>320</v>
      </c>
      <c r="G6" s="5"/>
      <c r="H6" s="1" t="s">
        <v>82</v>
      </c>
      <c r="I6" s="1" t="s">
        <v>321</v>
      </c>
      <c r="J6" s="1" t="s">
        <v>322</v>
      </c>
      <c r="K6" s="40" t="s">
        <v>323</v>
      </c>
    </row>
    <row r="7" spans="1:14">
      <c r="A7" s="42" t="s">
        <v>324</v>
      </c>
      <c r="B7" s="20"/>
      <c r="C7" s="12"/>
      <c r="D7" s="5" t="s">
        <v>179</v>
      </c>
      <c r="E7" s="5" t="s">
        <v>325</v>
      </c>
      <c r="F7" s="5" t="s">
        <v>326</v>
      </c>
      <c r="G7" s="5"/>
      <c r="H7" s="1" t="s">
        <v>84</v>
      </c>
      <c r="I7" s="1" t="s">
        <v>327</v>
      </c>
      <c r="J7" s="1" t="s">
        <v>328</v>
      </c>
      <c r="K7" s="40" t="s">
        <v>317</v>
      </c>
    </row>
    <row r="8" spans="1:14">
      <c r="A8" s="23" t="s">
        <v>329</v>
      </c>
      <c r="B8" s="20"/>
      <c r="C8" s="12"/>
      <c r="D8" s="5" t="s">
        <v>180</v>
      </c>
      <c r="E8" s="5" t="s">
        <v>330</v>
      </c>
      <c r="F8" s="5" t="s">
        <v>331</v>
      </c>
      <c r="G8" s="5"/>
      <c r="H8" s="1" t="s">
        <v>15</v>
      </c>
      <c r="I8" s="1" t="s">
        <v>332</v>
      </c>
      <c r="J8" s="1" t="s">
        <v>333</v>
      </c>
      <c r="K8" s="40" t="s">
        <v>309</v>
      </c>
      <c r="L8" s="40" t="s">
        <v>310</v>
      </c>
      <c r="M8" s="40" t="s">
        <v>334</v>
      </c>
      <c r="N8" s="40" t="s">
        <v>335</v>
      </c>
    </row>
    <row r="9" spans="1:14">
      <c r="A9" s="23" t="s">
        <v>336</v>
      </c>
      <c r="B9" s="20"/>
      <c r="C9" s="12"/>
      <c r="D9" s="5"/>
      <c r="E9" s="5" t="s">
        <v>337</v>
      </c>
      <c r="F9" s="5" t="s">
        <v>338</v>
      </c>
      <c r="G9" s="5"/>
      <c r="H9" s="1" t="s">
        <v>110</v>
      </c>
      <c r="I9" s="1" t="s">
        <v>339</v>
      </c>
      <c r="J9" s="1" t="s">
        <v>340</v>
      </c>
      <c r="K9" s="40" t="s">
        <v>341</v>
      </c>
      <c r="L9" s="40" t="s">
        <v>342</v>
      </c>
    </row>
    <row r="10" spans="1:14">
      <c r="A10" s="23" t="s">
        <v>218</v>
      </c>
      <c r="B10" s="20"/>
      <c r="C10" s="12"/>
      <c r="D10" s="5"/>
      <c r="E10" s="5" t="s">
        <v>343</v>
      </c>
      <c r="F10" s="5" t="s">
        <v>344</v>
      </c>
      <c r="G10" s="5"/>
      <c r="H10" s="1" t="s">
        <v>108</v>
      </c>
      <c r="I10" s="1" t="s">
        <v>345</v>
      </c>
      <c r="J10" s="1" t="s">
        <v>346</v>
      </c>
      <c r="K10" s="40" t="s">
        <v>341</v>
      </c>
      <c r="L10" s="40" t="s">
        <v>347</v>
      </c>
      <c r="M10" s="40" t="s">
        <v>348</v>
      </c>
      <c r="N10" s="40" t="s">
        <v>342</v>
      </c>
    </row>
    <row r="11" spans="1:14">
      <c r="A11" s="42" t="s">
        <v>300</v>
      </c>
      <c r="B11" s="20"/>
      <c r="C11" s="12"/>
      <c r="D11" s="5"/>
      <c r="E11" s="5"/>
      <c r="F11" s="5" t="s">
        <v>349</v>
      </c>
      <c r="G11" s="5"/>
      <c r="H11" s="1" t="s">
        <v>86</v>
      </c>
      <c r="I11" s="1" t="s">
        <v>350</v>
      </c>
      <c r="J11" s="1" t="s">
        <v>351</v>
      </c>
      <c r="K11" s="40" t="s">
        <v>352</v>
      </c>
      <c r="L11" s="40" t="s">
        <v>353</v>
      </c>
    </row>
    <row r="12" spans="1:14">
      <c r="A12" s="23" t="s">
        <v>354</v>
      </c>
      <c r="B12" s="20"/>
      <c r="C12" s="12"/>
      <c r="D12" s="5"/>
      <c r="E12" s="5"/>
      <c r="F12" s="5" t="s">
        <v>355</v>
      </c>
      <c r="G12" s="5"/>
      <c r="H12" s="1" t="s">
        <v>103</v>
      </c>
      <c r="I12" s="1" t="s">
        <v>356</v>
      </c>
      <c r="J12" s="1" t="s">
        <v>357</v>
      </c>
      <c r="K12" s="40" t="s">
        <v>352</v>
      </c>
      <c r="L12" s="40" t="s">
        <v>358</v>
      </c>
    </row>
    <row r="13" spans="1:14">
      <c r="A13" s="23" t="s">
        <v>359</v>
      </c>
      <c r="B13" s="20"/>
      <c r="C13" s="12"/>
      <c r="D13" s="5"/>
      <c r="E13" s="5"/>
      <c r="F13" s="5" t="s">
        <v>360</v>
      </c>
      <c r="G13" s="5"/>
      <c r="H13" s="1" t="s">
        <v>90</v>
      </c>
      <c r="I13" s="1" t="s">
        <v>361</v>
      </c>
      <c r="J13" s="1" t="s">
        <v>362</v>
      </c>
      <c r="K13" s="40" t="s">
        <v>363</v>
      </c>
      <c r="L13" s="40" t="s">
        <v>353</v>
      </c>
    </row>
    <row r="14" spans="1:14">
      <c r="A14" s="23" t="s">
        <v>364</v>
      </c>
      <c r="B14" s="20"/>
      <c r="C14" s="12"/>
      <c r="D14" s="5"/>
      <c r="E14" s="5"/>
      <c r="F14" s="5" t="s">
        <v>365</v>
      </c>
      <c r="G14" s="5"/>
      <c r="H14" s="1" t="s">
        <v>92</v>
      </c>
      <c r="I14" s="1" t="s">
        <v>366</v>
      </c>
      <c r="J14" s="1" t="s">
        <v>367</v>
      </c>
      <c r="K14" s="40" t="s">
        <v>368</v>
      </c>
      <c r="L14" s="40" t="s">
        <v>369</v>
      </c>
      <c r="M14" s="40" t="s">
        <v>370</v>
      </c>
    </row>
    <row r="15" spans="1:14">
      <c r="A15" s="23" t="s">
        <v>220</v>
      </c>
      <c r="B15" s="20"/>
      <c r="C15" s="12"/>
      <c r="D15" s="5"/>
      <c r="E15" s="5"/>
      <c r="F15" s="5" t="s">
        <v>371</v>
      </c>
      <c r="G15" s="5"/>
      <c r="H15" s="1" t="s">
        <v>142</v>
      </c>
      <c r="I15" s="1" t="s">
        <v>372</v>
      </c>
      <c r="J15" s="1" t="s">
        <v>373</v>
      </c>
      <c r="K15" s="40" t="s">
        <v>368</v>
      </c>
      <c r="L15" s="40" t="s">
        <v>369</v>
      </c>
      <c r="M15" s="40" t="s">
        <v>370</v>
      </c>
      <c r="N15" s="40" t="s">
        <v>374</v>
      </c>
    </row>
    <row r="16" spans="1:14">
      <c r="A16" s="23" t="s">
        <v>375</v>
      </c>
      <c r="B16" s="20"/>
      <c r="C16" s="12"/>
      <c r="D16" s="5"/>
      <c r="E16" s="5"/>
      <c r="F16" s="5" t="s">
        <v>376</v>
      </c>
      <c r="G16" s="5"/>
      <c r="H16" s="1" t="s">
        <v>104</v>
      </c>
      <c r="I16" s="1" t="s">
        <v>377</v>
      </c>
      <c r="J16" s="1" t="s">
        <v>378</v>
      </c>
      <c r="K16" s="40" t="s">
        <v>363</v>
      </c>
      <c r="L16" s="40" t="s">
        <v>379</v>
      </c>
      <c r="M16" s="40" t="s">
        <v>380</v>
      </c>
    </row>
    <row r="17" spans="1:14">
      <c r="A17" s="23" t="s">
        <v>381</v>
      </c>
      <c r="B17" s="20"/>
      <c r="C17" s="12"/>
      <c r="D17" s="5"/>
      <c r="E17" s="5"/>
      <c r="F17" s="5" t="s">
        <v>382</v>
      </c>
      <c r="G17" s="5"/>
      <c r="H17" s="1" t="s">
        <v>107</v>
      </c>
      <c r="I17" s="1" t="s">
        <v>383</v>
      </c>
      <c r="J17" s="1" t="s">
        <v>384</v>
      </c>
      <c r="K17" s="40" t="s">
        <v>374</v>
      </c>
      <c r="L17" s="40" t="s">
        <v>380</v>
      </c>
    </row>
    <row r="18" spans="1:14">
      <c r="A18" s="23" t="s">
        <v>385</v>
      </c>
      <c r="B18" s="20"/>
      <c r="C18" s="12"/>
      <c r="D18" s="5"/>
      <c r="E18" s="5"/>
      <c r="F18" s="5" t="s">
        <v>386</v>
      </c>
      <c r="G18" s="5"/>
      <c r="H18" s="1" t="s">
        <v>121</v>
      </c>
      <c r="I18" s="1" t="s">
        <v>387</v>
      </c>
      <c r="J18" s="1" t="s">
        <v>388</v>
      </c>
      <c r="K18" s="40" t="s">
        <v>374</v>
      </c>
    </row>
    <row r="19" spans="1:14">
      <c r="A19" s="23" t="s">
        <v>389</v>
      </c>
      <c r="B19" s="20"/>
      <c r="C19" s="12"/>
      <c r="D19" s="5"/>
      <c r="E19" s="5"/>
      <c r="F19" s="5" t="s">
        <v>390</v>
      </c>
      <c r="G19" s="5"/>
      <c r="H19" s="1" t="s">
        <v>122</v>
      </c>
      <c r="I19" s="1" t="s">
        <v>391</v>
      </c>
      <c r="J19" s="1" t="s">
        <v>392</v>
      </c>
      <c r="K19" s="40" t="s">
        <v>393</v>
      </c>
      <c r="L19" s="40" t="s">
        <v>363</v>
      </c>
      <c r="M19" s="40" t="s">
        <v>380</v>
      </c>
    </row>
    <row r="20" spans="1:14">
      <c r="A20" s="23" t="s">
        <v>394</v>
      </c>
      <c r="B20" s="20"/>
      <c r="C20" s="12"/>
      <c r="D20" s="5"/>
      <c r="E20" s="5"/>
      <c r="F20" s="5" t="s">
        <v>395</v>
      </c>
      <c r="G20" s="5"/>
      <c r="H20" s="1" t="s">
        <v>123</v>
      </c>
      <c r="I20" s="1" t="s">
        <v>396</v>
      </c>
      <c r="J20" s="1" t="s">
        <v>397</v>
      </c>
      <c r="K20" s="40" t="s">
        <v>374</v>
      </c>
      <c r="L20" s="40" t="s">
        <v>380</v>
      </c>
    </row>
    <row r="21" spans="1:14">
      <c r="A21" s="23" t="s">
        <v>540</v>
      </c>
      <c r="B21" s="20"/>
      <c r="C21" s="12"/>
      <c r="D21" s="5"/>
      <c r="E21" s="5"/>
      <c r="F21" s="5" t="s">
        <v>398</v>
      </c>
      <c r="G21" s="5"/>
      <c r="H21" s="1" t="s">
        <v>124</v>
      </c>
      <c r="I21" s="1" t="s">
        <v>399</v>
      </c>
      <c r="J21" s="1" t="s">
        <v>400</v>
      </c>
      <c r="K21" s="40" t="s">
        <v>374</v>
      </c>
    </row>
    <row r="22" spans="1:14">
      <c r="A22" s="23"/>
      <c r="B22" s="20"/>
      <c r="C22" s="12"/>
      <c r="D22" s="5"/>
      <c r="E22" s="5"/>
      <c r="F22" s="5" t="s">
        <v>401</v>
      </c>
      <c r="G22" s="5"/>
      <c r="H22" s="1" t="s">
        <v>125</v>
      </c>
      <c r="I22" s="1" t="s">
        <v>402</v>
      </c>
      <c r="J22" s="1" t="s">
        <v>403</v>
      </c>
      <c r="K22" s="40" t="s">
        <v>404</v>
      </c>
      <c r="L22" s="40" t="s">
        <v>405</v>
      </c>
      <c r="M22" s="191" t="s">
        <v>406</v>
      </c>
      <c r="N22" s="191"/>
    </row>
    <row r="23" spans="1:14">
      <c r="A23" s="23"/>
      <c r="B23" s="20"/>
      <c r="C23" s="12"/>
      <c r="D23" s="5"/>
      <c r="E23" s="5"/>
      <c r="F23" s="5" t="s">
        <v>407</v>
      </c>
      <c r="G23" s="5"/>
      <c r="H23" s="40" t="s">
        <v>126</v>
      </c>
      <c r="I23" s="40" t="s">
        <v>408</v>
      </c>
      <c r="J23" s="1" t="s">
        <v>409</v>
      </c>
      <c r="K23" s="40" t="s">
        <v>410</v>
      </c>
    </row>
    <row r="24" spans="1:14">
      <c r="A24" s="23"/>
      <c r="B24" s="20"/>
      <c r="C24" s="12"/>
      <c r="D24" s="5"/>
      <c r="E24" s="5"/>
      <c r="F24" s="5" t="s">
        <v>411</v>
      </c>
      <c r="G24" s="5"/>
      <c r="H24" s="6"/>
      <c r="I24" s="1"/>
      <c r="J24" s="1"/>
      <c r="K24" s="1"/>
      <c r="L24" s="1"/>
      <c r="M24" s="1"/>
      <c r="N24" s="20"/>
    </row>
    <row r="25" spans="1:14">
      <c r="A25" s="23"/>
      <c r="B25" s="20"/>
      <c r="C25" s="35"/>
      <c r="D25" s="7"/>
      <c r="E25" s="7"/>
      <c r="F25" s="7" t="s">
        <v>412</v>
      </c>
      <c r="G25" s="7"/>
      <c r="H25" s="8"/>
      <c r="I25" s="14"/>
      <c r="J25" s="14"/>
      <c r="K25" s="14"/>
      <c r="L25" s="14"/>
      <c r="M25" s="14"/>
      <c r="N25" s="22"/>
    </row>
    <row r="26" spans="1:14">
      <c r="A26" s="23"/>
      <c r="B26" s="20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0"/>
    </row>
    <row r="27" spans="1:14">
      <c r="A27" s="23"/>
      <c r="B27" s="20"/>
      <c r="C27" s="36" t="s">
        <v>413</v>
      </c>
      <c r="D27" s="9" t="s">
        <v>364</v>
      </c>
      <c r="E27" s="11" t="s">
        <v>28</v>
      </c>
      <c r="F27" s="9" t="s">
        <v>414</v>
      </c>
      <c r="G27" s="9" t="s">
        <v>415</v>
      </c>
      <c r="H27" s="9" t="s">
        <v>416</v>
      </c>
      <c r="I27" s="9" t="s">
        <v>417</v>
      </c>
      <c r="J27" s="9" t="s">
        <v>281</v>
      </c>
      <c r="K27" s="9" t="s">
        <v>220</v>
      </c>
      <c r="L27" s="9"/>
      <c r="M27" s="1"/>
      <c r="N27" s="20"/>
    </row>
    <row r="28" spans="1:14">
      <c r="A28" s="23"/>
      <c r="B28" s="20"/>
      <c r="C28" s="37">
        <v>0.20833333333333334</v>
      </c>
      <c r="D28" s="5" t="s">
        <v>418</v>
      </c>
      <c r="E28" s="12" t="s">
        <v>419</v>
      </c>
      <c r="F28" s="5"/>
      <c r="G28" s="5" t="s">
        <v>420</v>
      </c>
      <c r="H28" s="5" t="s">
        <v>421</v>
      </c>
      <c r="I28" s="6" t="s">
        <v>422</v>
      </c>
      <c r="J28" s="5" t="s">
        <v>423</v>
      </c>
      <c r="K28" s="5" t="s">
        <v>239</v>
      </c>
      <c r="L28" s="5"/>
      <c r="M28" s="1"/>
      <c r="N28" s="20"/>
    </row>
    <row r="29" spans="1:14">
      <c r="A29" s="23"/>
      <c r="B29" s="20"/>
      <c r="C29" s="37">
        <v>0.72916666666666663</v>
      </c>
      <c r="D29" s="5" t="s">
        <v>424</v>
      </c>
      <c r="E29" s="12" t="s">
        <v>425</v>
      </c>
      <c r="F29" s="5"/>
      <c r="G29" s="5"/>
      <c r="H29" s="1"/>
      <c r="I29" s="6" t="s">
        <v>426</v>
      </c>
      <c r="J29" s="5"/>
      <c r="K29" s="5" t="s">
        <v>150</v>
      </c>
      <c r="L29" s="5"/>
      <c r="M29" s="1"/>
      <c r="N29" s="20"/>
    </row>
    <row r="30" spans="1:14">
      <c r="A30" s="23"/>
      <c r="B30" s="20"/>
      <c r="C30" s="37">
        <v>0.66666666666666663</v>
      </c>
      <c r="D30" s="5"/>
      <c r="E30" s="12"/>
      <c r="F30" s="5"/>
      <c r="G30" s="5"/>
      <c r="H30" s="5"/>
      <c r="I30" s="1"/>
      <c r="J30" s="5"/>
      <c r="K30" s="5" t="s">
        <v>29</v>
      </c>
      <c r="L30" s="5"/>
      <c r="M30" s="1"/>
      <c r="N30" s="20"/>
    </row>
    <row r="31" spans="1:14">
      <c r="A31" s="23"/>
      <c r="B31" s="20"/>
      <c r="C31" s="37"/>
      <c r="D31" s="5"/>
      <c r="E31" s="12"/>
      <c r="F31" s="5"/>
      <c r="G31" s="5"/>
      <c r="H31" s="5"/>
      <c r="I31" s="5"/>
      <c r="J31" s="5"/>
      <c r="K31" s="5" t="s">
        <v>30</v>
      </c>
      <c r="L31" s="5"/>
      <c r="M31" s="1"/>
      <c r="N31" s="20"/>
    </row>
    <row r="32" spans="1:14">
      <c r="A32" s="23"/>
      <c r="B32" s="20"/>
      <c r="C32" s="1"/>
      <c r="D32" s="5"/>
      <c r="E32" s="12"/>
      <c r="F32" s="5"/>
      <c r="G32" s="5"/>
      <c r="H32" s="5"/>
      <c r="I32" s="5"/>
      <c r="J32" s="5"/>
      <c r="K32" s="5" t="s">
        <v>427</v>
      </c>
      <c r="L32" s="5"/>
      <c r="M32" s="1"/>
      <c r="N32" s="20"/>
    </row>
    <row r="33" spans="1:14">
      <c r="A33" s="23"/>
      <c r="B33" s="20"/>
      <c r="C33" s="1"/>
      <c r="D33" s="5"/>
      <c r="E33" s="12"/>
      <c r="F33" s="5"/>
      <c r="G33" s="5"/>
      <c r="H33" s="5"/>
      <c r="I33" s="5"/>
      <c r="J33" s="5"/>
      <c r="K33" s="5"/>
      <c r="L33" s="5"/>
      <c r="M33" s="1"/>
      <c r="N33" s="20"/>
    </row>
    <row r="34" spans="1:14">
      <c r="A34" s="23"/>
      <c r="B34" s="20"/>
      <c r="C34" s="1"/>
      <c r="D34" s="5"/>
      <c r="E34" s="12"/>
      <c r="F34" s="5"/>
      <c r="G34" s="5"/>
      <c r="H34" s="5"/>
      <c r="I34" s="5"/>
      <c r="J34" s="5"/>
      <c r="K34" s="5"/>
      <c r="L34" s="5"/>
      <c r="M34" s="1"/>
      <c r="N34" s="20"/>
    </row>
    <row r="35" spans="1:14">
      <c r="A35" s="23"/>
      <c r="B35" s="20"/>
      <c r="C35" s="1"/>
      <c r="D35" s="5"/>
      <c r="E35" s="12"/>
      <c r="F35" s="5"/>
      <c r="G35" s="5"/>
      <c r="H35" s="5"/>
      <c r="I35" s="5"/>
      <c r="J35" s="5"/>
      <c r="K35" s="5"/>
      <c r="L35" s="5"/>
      <c r="M35" s="1"/>
      <c r="N35" s="20"/>
    </row>
    <row r="36" spans="1:14">
      <c r="A36" s="23"/>
      <c r="B36" s="20"/>
      <c r="C36" s="1"/>
      <c r="D36" s="5"/>
      <c r="E36" s="12"/>
      <c r="F36" s="5"/>
      <c r="G36" s="5"/>
      <c r="H36" s="5"/>
      <c r="I36" s="5"/>
      <c r="J36" s="5"/>
      <c r="K36" s="5"/>
      <c r="L36" s="5"/>
      <c r="M36" s="1"/>
      <c r="N36" s="20"/>
    </row>
    <row r="37" spans="1:14" ht="14" thickBot="1">
      <c r="A37" s="26"/>
      <c r="B37" s="30"/>
      <c r="C37" s="29"/>
      <c r="D37" s="27"/>
      <c r="E37" s="28"/>
      <c r="F37" s="27"/>
      <c r="G37" s="27"/>
      <c r="H37" s="27"/>
      <c r="I37" s="27"/>
      <c r="J37" s="27"/>
      <c r="K37" s="27"/>
      <c r="L37" s="27"/>
      <c r="M37" s="29"/>
      <c r="N37" s="30"/>
    </row>
  </sheetData>
  <mergeCells count="1">
    <mergeCell ref="M22:N22"/>
  </mergeCells>
  <pageMargins left="0.75" right="0.75" top="1" bottom="1" header="0.5" footer="0.5"/>
  <pageSetup paperSize="9"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306"/>
  <sheetViews>
    <sheetView topLeftCell="A205" zoomScale="138" zoomScaleNormal="130" zoomScalePageLayoutView="130" workbookViewId="0">
      <selection activeCell="D214" sqref="D214:F214"/>
    </sheetView>
  </sheetViews>
  <sheetFormatPr baseColWidth="10" defaultColWidth="11.3984375" defaultRowHeight="24"/>
  <cols>
    <col min="1" max="1" width="1.3984375" style="51" customWidth="1"/>
    <col min="2" max="2" width="14.3984375" style="51" customWidth="1"/>
    <col min="3" max="3" width="6.3984375" style="51" customWidth="1"/>
    <col min="4" max="4" width="8.3984375" style="53" customWidth="1"/>
    <col min="5" max="5" width="30" style="51" customWidth="1"/>
    <col min="6" max="6" width="31.59765625" style="51" customWidth="1"/>
    <col min="7" max="7" width="31.3984375" style="51" customWidth="1"/>
    <col min="8" max="8" width="23.59765625" style="51" customWidth="1"/>
    <col min="9" max="9" width="30.19921875" style="51" customWidth="1"/>
    <col min="10" max="10" width="1.3984375" style="51" customWidth="1"/>
    <col min="11" max="23" width="11.3984375" style="51" customWidth="1"/>
    <col min="24" max="16384" width="11.3984375" style="51"/>
  </cols>
  <sheetData>
    <row r="1" spans="1:10" s="50" customFormat="1">
      <c r="A1" s="46"/>
      <c r="B1" s="46"/>
      <c r="C1" s="46"/>
      <c r="D1" s="47"/>
      <c r="E1" s="46"/>
      <c r="F1" s="46"/>
      <c r="G1" s="46"/>
      <c r="H1" s="48" t="s">
        <v>237</v>
      </c>
      <c r="I1" s="49" t="s">
        <v>454</v>
      </c>
      <c r="J1" s="46"/>
    </row>
    <row r="3" spans="1:10" ht="47">
      <c r="B3" s="52"/>
      <c r="F3" s="212" t="str">
        <f ca="1">INDIRECT("'"&amp;I1&amp;"'!A4")</f>
        <v>Task data sheet</v>
      </c>
      <c r="G3" s="212"/>
      <c r="H3" s="54">
        <f ca="1">TODAY()</f>
        <v>43175</v>
      </c>
      <c r="I3" s="55">
        <v>0.72916666666666663</v>
      </c>
    </row>
    <row r="4" spans="1:10" ht="22" customHeight="1">
      <c r="B4" s="52"/>
    </row>
    <row r="5" spans="1:10" ht="36" customHeight="1">
      <c r="C5" s="56"/>
      <c r="D5" s="57"/>
      <c r="F5" s="58" t="str">
        <f ca="1">INDIRECT("'"&amp;I1&amp;"'!A6")</f>
        <v>Launch period</v>
      </c>
      <c r="G5" s="59" t="s">
        <v>461</v>
      </c>
      <c r="H5" s="60" t="str">
        <f ca="1">INDIRECT("'"&amp;I1&amp;"'!A5")</f>
        <v>Tasks</v>
      </c>
      <c r="I5" s="59" t="str">
        <f>IF(C10&lt;&gt;"", "#"&amp;C10, "")&amp;IF(C21&lt;&gt;"", ", #"&amp;C21, "")&amp;IF(C32&lt;&gt;"", ", #"&amp;C32, "")&amp;IF(C43&lt;&gt;"", ", #"&amp;C43, "")&amp;IF(C54&lt;&gt;"", ", #"&amp;C54, "")&amp;IF(C65&lt;&gt;"", ", #"&amp;C65, "")</f>
        <v>#1, #2, #3</v>
      </c>
    </row>
    <row r="6" spans="1:10" ht="36" customHeight="1">
      <c r="C6" s="56"/>
      <c r="D6" s="57"/>
      <c r="F6" s="61" t="str">
        <f ca="1">INDIRECT("'"&amp;I1&amp;"'!A8")</f>
        <v>PZs in force</v>
      </c>
      <c r="G6" s="62" t="s">
        <v>282</v>
      </c>
      <c r="H6" s="61" t="str">
        <f ca="1">INDIRECT("'"&amp;I1&amp;"'!A9")</f>
        <v>Solo flight</v>
      </c>
      <c r="I6" s="62" t="s">
        <v>247</v>
      </c>
    </row>
    <row r="7" spans="1:10" ht="36" customHeight="1">
      <c r="C7" s="56"/>
      <c r="D7" s="57"/>
      <c r="F7" s="57" t="str">
        <f ca="1">INDIRECT("'"&amp;I1&amp;"'!A7")</f>
        <v>Launch area</v>
      </c>
      <c r="G7" s="63" t="s">
        <v>177</v>
      </c>
      <c r="H7" s="57" t="str">
        <f ca="1">INDIRECT("'"&amp;I1&amp;"'!A10")</f>
        <v>QNH</v>
      </c>
      <c r="I7" s="63">
        <v>1019</v>
      </c>
    </row>
    <row r="8" spans="1:10" ht="36" customHeight="1">
      <c r="C8" s="56"/>
      <c r="D8" s="57"/>
      <c r="F8" s="64" t="str">
        <f ca="1">INDIRECT("'"&amp;I1&amp;"'!A11")</f>
        <v>Next briefing</v>
      </c>
      <c r="G8" s="65">
        <v>0.72916666666666663</v>
      </c>
      <c r="H8" s="64" t="str">
        <f ca="1">INDIRECT("'"&amp;I1&amp;"'!A12")</f>
        <v>Sunrise/Sunset</v>
      </c>
      <c r="I8" s="62" t="s">
        <v>462</v>
      </c>
    </row>
    <row r="10" spans="1:10" ht="25" customHeight="1">
      <c r="B10" s="66" t="s">
        <v>280</v>
      </c>
      <c r="C10" s="67">
        <v>1</v>
      </c>
      <c r="D10" s="67" t="s">
        <v>455</v>
      </c>
      <c r="E10" s="199" t="s">
        <v>548</v>
      </c>
      <c r="F10" s="199"/>
      <c r="G10" s="199"/>
      <c r="H10" s="68" t="s">
        <v>228</v>
      </c>
      <c r="I10" s="69" t="s">
        <v>248</v>
      </c>
    </row>
    <row r="11" spans="1:10">
      <c r="B11" s="70"/>
      <c r="C11" s="71"/>
      <c r="D11" s="198"/>
      <c r="E11" s="198"/>
      <c r="F11" s="198"/>
      <c r="G11" s="202"/>
      <c r="H11" s="202"/>
      <c r="I11" s="203"/>
    </row>
    <row r="12" spans="1:10">
      <c r="B12" s="70"/>
      <c r="C12" s="74" t="s">
        <v>549</v>
      </c>
      <c r="D12" s="198" t="s">
        <v>285</v>
      </c>
      <c r="E12" s="198"/>
      <c r="F12" s="198"/>
      <c r="G12" s="202" t="s">
        <v>459</v>
      </c>
      <c r="H12" s="202"/>
      <c r="I12" s="203"/>
    </row>
    <row r="13" spans="1:10">
      <c r="B13" s="70"/>
      <c r="C13" s="74" t="s">
        <v>550</v>
      </c>
      <c r="D13" s="198" t="s">
        <v>213</v>
      </c>
      <c r="E13" s="198"/>
      <c r="F13" s="198"/>
      <c r="G13" s="202" t="s">
        <v>460</v>
      </c>
      <c r="H13" s="202"/>
      <c r="I13" s="203"/>
    </row>
    <row r="14" spans="1:10">
      <c r="B14" s="70"/>
      <c r="C14" s="74" t="s">
        <v>551</v>
      </c>
      <c r="D14" s="198" t="s">
        <v>214</v>
      </c>
      <c r="E14" s="198"/>
      <c r="F14" s="198"/>
      <c r="G14" s="210" t="s">
        <v>463</v>
      </c>
      <c r="H14" s="210"/>
      <c r="I14" s="211"/>
    </row>
    <row r="15" spans="1:10" ht="48" customHeight="1">
      <c r="B15" s="70"/>
      <c r="C15" s="74" t="s">
        <v>552</v>
      </c>
      <c r="D15" s="198" t="s">
        <v>287</v>
      </c>
      <c r="E15" s="198"/>
      <c r="F15" s="198"/>
      <c r="G15" s="200" t="s">
        <v>467</v>
      </c>
      <c r="H15" s="200"/>
      <c r="I15" s="201"/>
    </row>
    <row r="16" spans="1:10">
      <c r="B16" s="70"/>
      <c r="C16" s="71"/>
      <c r="D16" s="198"/>
      <c r="E16" s="198"/>
      <c r="F16" s="198"/>
      <c r="G16" s="52"/>
      <c r="H16" s="75" t="s">
        <v>220</v>
      </c>
      <c r="I16" s="76" t="s">
        <v>457</v>
      </c>
    </row>
    <row r="17" spans="2:26" ht="25">
      <c r="B17" s="70"/>
      <c r="C17" s="71"/>
      <c r="D17" s="198"/>
      <c r="E17" s="198"/>
      <c r="F17" s="198"/>
      <c r="G17" s="71"/>
      <c r="H17" s="77" t="s">
        <v>229</v>
      </c>
      <c r="I17" s="78" t="s">
        <v>457</v>
      </c>
    </row>
    <row r="18" spans="2:26">
      <c r="B18" s="192" t="s">
        <v>231</v>
      </c>
      <c r="C18" s="193"/>
      <c r="D18" s="193"/>
      <c r="E18" s="194"/>
      <c r="F18" s="194"/>
      <c r="G18" s="71"/>
      <c r="H18" s="75" t="s">
        <v>230</v>
      </c>
      <c r="I18" s="76" t="s">
        <v>457</v>
      </c>
    </row>
    <row r="19" spans="2:26">
      <c r="B19" s="195" t="s">
        <v>232</v>
      </c>
      <c r="C19" s="196"/>
      <c r="D19" s="196"/>
      <c r="E19" s="197"/>
      <c r="F19" s="197"/>
      <c r="G19" s="79"/>
      <c r="H19" s="80" t="s">
        <v>223</v>
      </c>
      <c r="I19" s="81">
        <v>1</v>
      </c>
    </row>
    <row r="21" spans="2:26" ht="25" customHeight="1">
      <c r="B21" s="66" t="s">
        <v>280</v>
      </c>
      <c r="C21" s="67">
        <v>2</v>
      </c>
      <c r="D21" s="67" t="s">
        <v>455</v>
      </c>
      <c r="E21" s="199" t="s">
        <v>548</v>
      </c>
      <c r="F21" s="199"/>
      <c r="G21" s="199"/>
      <c r="H21" s="68" t="s">
        <v>228</v>
      </c>
      <c r="I21" s="69" t="s">
        <v>248</v>
      </c>
    </row>
    <row r="22" spans="2:26">
      <c r="B22" s="70"/>
      <c r="C22" s="71"/>
      <c r="D22" s="198"/>
      <c r="E22" s="198"/>
      <c r="F22" s="198"/>
      <c r="G22" s="202"/>
      <c r="H22" s="202"/>
      <c r="I22" s="203"/>
    </row>
    <row r="23" spans="2:26" ht="24" customHeight="1">
      <c r="B23" s="70"/>
      <c r="C23" s="74" t="s">
        <v>549</v>
      </c>
      <c r="D23" s="198" t="s">
        <v>285</v>
      </c>
      <c r="E23" s="198"/>
      <c r="F23" s="198"/>
      <c r="G23" s="202" t="s">
        <v>459</v>
      </c>
      <c r="H23" s="202"/>
      <c r="I23" s="203"/>
    </row>
    <row r="24" spans="2:26" ht="24" customHeight="1">
      <c r="B24" s="70"/>
      <c r="C24" s="74" t="s">
        <v>550</v>
      </c>
      <c r="D24" s="198" t="s">
        <v>213</v>
      </c>
      <c r="E24" s="198"/>
      <c r="F24" s="198"/>
      <c r="G24" s="202" t="s">
        <v>503</v>
      </c>
      <c r="H24" s="202"/>
      <c r="I24" s="203"/>
    </row>
    <row r="25" spans="2:26" ht="24" customHeight="1">
      <c r="B25" s="70"/>
      <c r="C25" s="74" t="s">
        <v>551</v>
      </c>
      <c r="D25" s="198" t="s">
        <v>214</v>
      </c>
      <c r="E25" s="198"/>
      <c r="F25" s="198"/>
      <c r="G25" s="210" t="s">
        <v>463</v>
      </c>
      <c r="H25" s="210"/>
      <c r="I25" s="211"/>
    </row>
    <row r="26" spans="2:26" ht="49" customHeight="1">
      <c r="B26" s="70"/>
      <c r="C26" s="74" t="s">
        <v>552</v>
      </c>
      <c r="D26" s="198" t="s">
        <v>464</v>
      </c>
      <c r="E26" s="198"/>
      <c r="F26" s="198"/>
      <c r="G26" s="200" t="s">
        <v>458</v>
      </c>
      <c r="H26" s="200"/>
      <c r="I26" s="201"/>
    </row>
    <row r="27" spans="2:26">
      <c r="B27" s="70"/>
      <c r="C27" s="71"/>
      <c r="D27" s="213" t="s">
        <v>465</v>
      </c>
      <c r="E27" s="213"/>
      <c r="F27" s="213"/>
      <c r="G27" s="213"/>
      <c r="H27" s="75" t="s">
        <v>220</v>
      </c>
      <c r="I27" s="76" t="s">
        <v>457</v>
      </c>
    </row>
    <row r="28" spans="2:26" ht="25">
      <c r="B28" s="70"/>
      <c r="C28" s="71"/>
      <c r="D28" s="214" t="s">
        <v>466</v>
      </c>
      <c r="E28" s="214"/>
      <c r="F28" s="214"/>
      <c r="G28" s="214"/>
      <c r="H28" s="77" t="s">
        <v>229</v>
      </c>
      <c r="I28" s="78" t="s">
        <v>457</v>
      </c>
    </row>
    <row r="29" spans="2:26">
      <c r="B29" s="192" t="s">
        <v>231</v>
      </c>
      <c r="C29" s="193"/>
      <c r="D29" s="193"/>
      <c r="E29" s="194" t="s">
        <v>456</v>
      </c>
      <c r="F29" s="194"/>
      <c r="G29" s="71"/>
      <c r="H29" s="75" t="s">
        <v>230</v>
      </c>
      <c r="I29" s="76" t="s">
        <v>457</v>
      </c>
    </row>
    <row r="30" spans="2:26">
      <c r="B30" s="195" t="s">
        <v>232</v>
      </c>
      <c r="C30" s="196"/>
      <c r="D30" s="196"/>
      <c r="E30" s="197" t="s">
        <v>294</v>
      </c>
      <c r="F30" s="197"/>
      <c r="G30" s="79"/>
      <c r="H30" s="80" t="s">
        <v>223</v>
      </c>
      <c r="I30" s="81">
        <v>2</v>
      </c>
    </row>
    <row r="31" spans="2:26">
      <c r="B31" s="72"/>
      <c r="C31" s="72"/>
      <c r="D31" s="72"/>
      <c r="E31" s="86"/>
      <c r="F31" s="86"/>
      <c r="G31" s="86"/>
      <c r="H31" s="83"/>
      <c r="I31" s="84"/>
      <c r="Z31" s="71"/>
    </row>
    <row r="32" spans="2:26" ht="25" customHeight="1">
      <c r="B32" s="66" t="s">
        <v>280</v>
      </c>
      <c r="C32" s="67">
        <v>3</v>
      </c>
      <c r="D32" s="67" t="s">
        <v>455</v>
      </c>
      <c r="E32" s="199" t="s">
        <v>548</v>
      </c>
      <c r="F32" s="199"/>
      <c r="G32" s="199"/>
      <c r="H32" s="68" t="s">
        <v>228</v>
      </c>
      <c r="I32" s="69"/>
    </row>
    <row r="33" spans="2:26">
      <c r="B33" s="70"/>
      <c r="C33" s="71"/>
      <c r="D33" s="198"/>
      <c r="E33" s="198"/>
      <c r="F33" s="198"/>
      <c r="G33" s="202"/>
      <c r="H33" s="202"/>
      <c r="I33" s="203"/>
    </row>
    <row r="34" spans="2:26" ht="24" customHeight="1">
      <c r="B34" s="70"/>
      <c r="C34" s="74" t="s">
        <v>549</v>
      </c>
      <c r="D34" s="198" t="s">
        <v>285</v>
      </c>
      <c r="E34" s="198"/>
      <c r="F34" s="198"/>
      <c r="G34" s="202" t="s">
        <v>459</v>
      </c>
      <c r="H34" s="202"/>
      <c r="I34" s="203"/>
    </row>
    <row r="35" spans="2:26" ht="24" customHeight="1">
      <c r="B35" s="70"/>
      <c r="C35" s="74" t="s">
        <v>550</v>
      </c>
      <c r="D35" s="198" t="s">
        <v>213</v>
      </c>
      <c r="E35" s="198"/>
      <c r="F35" s="198"/>
      <c r="G35" s="202">
        <v>1</v>
      </c>
      <c r="H35" s="202"/>
      <c r="I35" s="203"/>
    </row>
    <row r="36" spans="2:26" ht="24" customHeight="1">
      <c r="B36" s="70"/>
      <c r="C36" s="74" t="s">
        <v>551</v>
      </c>
      <c r="D36" s="198" t="s">
        <v>214</v>
      </c>
      <c r="E36" s="198"/>
      <c r="F36" s="198"/>
      <c r="G36" s="215" t="s">
        <v>468</v>
      </c>
      <c r="H36" s="200"/>
      <c r="I36" s="201"/>
    </row>
    <row r="37" spans="2:26" ht="48" customHeight="1">
      <c r="B37" s="70"/>
      <c r="C37" s="74" t="s">
        <v>552</v>
      </c>
      <c r="D37" s="198" t="s">
        <v>287</v>
      </c>
      <c r="E37" s="198"/>
      <c r="F37" s="198"/>
      <c r="G37" s="200" t="s">
        <v>469</v>
      </c>
      <c r="H37" s="200"/>
      <c r="I37" s="201"/>
    </row>
    <row r="38" spans="2:26" ht="24" customHeight="1">
      <c r="B38" s="70"/>
      <c r="C38" s="71"/>
      <c r="D38" s="198"/>
      <c r="E38" s="198"/>
      <c r="F38" s="198"/>
      <c r="G38" s="52"/>
      <c r="H38" s="75" t="s">
        <v>220</v>
      </c>
      <c r="I38" s="76" t="s">
        <v>447</v>
      </c>
    </row>
    <row r="39" spans="2:26" ht="25">
      <c r="B39" s="70"/>
      <c r="C39" s="71"/>
      <c r="D39" s="198"/>
      <c r="E39" s="198"/>
      <c r="F39" s="198"/>
      <c r="G39" s="71"/>
      <c r="H39" s="77" t="s">
        <v>229</v>
      </c>
      <c r="I39" s="78" t="s">
        <v>470</v>
      </c>
    </row>
    <row r="40" spans="2:26">
      <c r="B40" s="192" t="s">
        <v>231</v>
      </c>
      <c r="C40" s="193"/>
      <c r="D40" s="193"/>
      <c r="E40" s="194" t="s">
        <v>456</v>
      </c>
      <c r="F40" s="194"/>
      <c r="G40" s="71"/>
      <c r="H40" s="75" t="s">
        <v>230</v>
      </c>
      <c r="I40" s="76" t="s">
        <v>283</v>
      </c>
    </row>
    <row r="41" spans="2:26">
      <c r="B41" s="195" t="s">
        <v>232</v>
      </c>
      <c r="C41" s="196"/>
      <c r="D41" s="196"/>
      <c r="E41" s="197" t="s">
        <v>294</v>
      </c>
      <c r="F41" s="197"/>
      <c r="G41" s="79"/>
      <c r="H41" s="80" t="s">
        <v>223</v>
      </c>
      <c r="I41" s="81">
        <v>3</v>
      </c>
    </row>
    <row r="42" spans="2:26">
      <c r="B42" s="72"/>
      <c r="C42" s="72"/>
      <c r="D42" s="72"/>
      <c r="E42" s="72"/>
      <c r="F42" s="72"/>
      <c r="G42" s="86"/>
      <c r="H42" s="83"/>
      <c r="I42" s="84"/>
      <c r="Z42" s="71"/>
    </row>
    <row r="43" spans="2:26" ht="25" customHeight="1">
      <c r="B43" s="66" t="s">
        <v>280</v>
      </c>
      <c r="C43" s="67"/>
      <c r="D43" s="67" t="s">
        <v>455</v>
      </c>
      <c r="E43" s="199" t="s">
        <v>548</v>
      </c>
      <c r="F43" s="199"/>
      <c r="G43" s="199"/>
      <c r="H43" s="68" t="s">
        <v>228</v>
      </c>
      <c r="I43" s="69"/>
    </row>
    <row r="44" spans="2:26">
      <c r="B44" s="70"/>
      <c r="C44" s="71"/>
      <c r="D44" s="198"/>
      <c r="E44" s="198"/>
      <c r="F44" s="198"/>
      <c r="G44" s="202"/>
      <c r="H44" s="202"/>
      <c r="I44" s="203"/>
    </row>
    <row r="45" spans="2:26" ht="24" customHeight="1">
      <c r="B45" s="70"/>
      <c r="C45" s="74" t="s">
        <v>549</v>
      </c>
      <c r="D45" s="198" t="s">
        <v>285</v>
      </c>
      <c r="E45" s="198"/>
      <c r="F45" s="198"/>
      <c r="G45" s="202" t="s">
        <v>471</v>
      </c>
      <c r="H45" s="202"/>
      <c r="I45" s="203"/>
    </row>
    <row r="46" spans="2:26" ht="24" customHeight="1">
      <c r="B46" s="70"/>
      <c r="C46" s="74" t="s">
        <v>550</v>
      </c>
      <c r="D46" s="198" t="s">
        <v>213</v>
      </c>
      <c r="E46" s="198"/>
      <c r="F46" s="198"/>
      <c r="G46" s="202">
        <v>2</v>
      </c>
      <c r="H46" s="202"/>
      <c r="I46" s="203"/>
    </row>
    <row r="47" spans="2:26" ht="24" customHeight="1">
      <c r="B47" s="70"/>
      <c r="C47" s="74" t="s">
        <v>551</v>
      </c>
      <c r="D47" s="198" t="s">
        <v>214</v>
      </c>
      <c r="E47" s="198"/>
      <c r="F47" s="198"/>
      <c r="G47" s="202" t="s">
        <v>472</v>
      </c>
      <c r="H47" s="202"/>
      <c r="I47" s="203"/>
    </row>
    <row r="48" spans="2:26" ht="24" customHeight="1">
      <c r="B48" s="70"/>
      <c r="C48" s="74" t="s">
        <v>552</v>
      </c>
      <c r="D48" s="198" t="s">
        <v>287</v>
      </c>
      <c r="E48" s="198"/>
      <c r="F48" s="198"/>
      <c r="G48" s="202" t="s">
        <v>473</v>
      </c>
      <c r="H48" s="202"/>
      <c r="I48" s="203"/>
    </row>
    <row r="49" spans="2:9">
      <c r="B49" s="70"/>
      <c r="C49" s="71"/>
      <c r="D49" s="198"/>
      <c r="E49" s="198"/>
      <c r="F49" s="198"/>
      <c r="G49" s="52"/>
      <c r="H49" s="75" t="s">
        <v>220</v>
      </c>
      <c r="I49" s="76" t="s">
        <v>457</v>
      </c>
    </row>
    <row r="50" spans="2:9" ht="25">
      <c r="B50" s="70"/>
      <c r="C50" s="71"/>
      <c r="D50" s="198"/>
      <c r="E50" s="198"/>
      <c r="F50" s="198"/>
      <c r="G50" s="71"/>
      <c r="H50" s="77" t="s">
        <v>229</v>
      </c>
      <c r="I50" s="78" t="s">
        <v>457</v>
      </c>
    </row>
    <row r="51" spans="2:9">
      <c r="B51" s="192" t="s">
        <v>231</v>
      </c>
      <c r="C51" s="193"/>
      <c r="D51" s="193"/>
      <c r="E51" s="194"/>
      <c r="F51" s="194"/>
      <c r="G51" s="71"/>
      <c r="H51" s="75" t="s">
        <v>230</v>
      </c>
      <c r="I51" s="76" t="s">
        <v>457</v>
      </c>
    </row>
    <row r="52" spans="2:9">
      <c r="B52" s="195" t="s">
        <v>232</v>
      </c>
      <c r="C52" s="196"/>
      <c r="D52" s="196"/>
      <c r="E52" s="197"/>
      <c r="F52" s="197"/>
      <c r="G52" s="79"/>
      <c r="H52" s="80" t="s">
        <v>223</v>
      </c>
      <c r="I52" s="81">
        <v>4</v>
      </c>
    </row>
    <row r="53" spans="2:9">
      <c r="B53" s="71"/>
      <c r="C53" s="71"/>
      <c r="D53" s="72"/>
      <c r="E53" s="73"/>
      <c r="F53" s="71"/>
      <c r="G53" s="73"/>
      <c r="H53" s="82"/>
      <c r="I53" s="73"/>
    </row>
    <row r="54" spans="2:9">
      <c r="B54" s="66" t="s">
        <v>280</v>
      </c>
      <c r="C54" s="67"/>
      <c r="D54" s="67" t="s">
        <v>475</v>
      </c>
      <c r="E54" s="199" t="s">
        <v>553</v>
      </c>
      <c r="F54" s="199"/>
      <c r="G54" s="199"/>
      <c r="H54" s="68" t="s">
        <v>228</v>
      </c>
      <c r="I54" s="69"/>
    </row>
    <row r="55" spans="2:9">
      <c r="B55" s="70"/>
      <c r="C55" s="71"/>
      <c r="D55" s="198"/>
      <c r="E55" s="198"/>
      <c r="F55" s="198"/>
      <c r="G55" s="202"/>
      <c r="H55" s="202"/>
      <c r="I55" s="203"/>
    </row>
    <row r="56" spans="2:9" ht="24" customHeight="1">
      <c r="B56" s="70"/>
      <c r="C56" s="74" t="s">
        <v>549</v>
      </c>
      <c r="D56" s="198" t="s">
        <v>5</v>
      </c>
      <c r="E56" s="198"/>
      <c r="F56" s="198"/>
      <c r="G56" s="215" t="s">
        <v>468</v>
      </c>
      <c r="H56" s="200"/>
      <c r="I56" s="201"/>
    </row>
    <row r="57" spans="2:9" ht="24" customHeight="1">
      <c r="B57" s="70"/>
      <c r="C57" s="74" t="s">
        <v>554</v>
      </c>
      <c r="D57" s="198" t="s">
        <v>554</v>
      </c>
      <c r="E57" s="198"/>
      <c r="F57" s="198"/>
      <c r="G57" s="202"/>
      <c r="H57" s="202"/>
      <c r="I57" s="203"/>
    </row>
    <row r="58" spans="2:9" ht="24" customHeight="1">
      <c r="B58" s="70"/>
      <c r="C58" s="74" t="s">
        <v>554</v>
      </c>
      <c r="D58" s="198" t="s">
        <v>554</v>
      </c>
      <c r="E58" s="198"/>
      <c r="F58" s="198"/>
      <c r="G58" s="202"/>
      <c r="H58" s="202"/>
      <c r="I58" s="203"/>
    </row>
    <row r="59" spans="2:9">
      <c r="B59" s="70"/>
      <c r="C59" s="74" t="s">
        <v>554</v>
      </c>
      <c r="D59" s="198" t="s">
        <v>554</v>
      </c>
      <c r="E59" s="198"/>
      <c r="F59" s="198"/>
      <c r="G59" s="202"/>
      <c r="H59" s="202"/>
      <c r="I59" s="203"/>
    </row>
    <row r="60" spans="2:9">
      <c r="B60" s="70"/>
      <c r="C60" s="71"/>
      <c r="D60" s="198"/>
      <c r="E60" s="198"/>
      <c r="F60" s="198"/>
      <c r="G60" s="52"/>
      <c r="H60" s="75" t="s">
        <v>220</v>
      </c>
      <c r="I60" s="76" t="s">
        <v>447</v>
      </c>
    </row>
    <row r="61" spans="2:9" ht="25">
      <c r="B61" s="70"/>
      <c r="C61" s="71"/>
      <c r="D61" s="198"/>
      <c r="E61" s="198"/>
      <c r="F61" s="198"/>
      <c r="G61" s="71"/>
      <c r="H61" s="77" t="s">
        <v>229</v>
      </c>
      <c r="I61" s="78" t="s">
        <v>275</v>
      </c>
    </row>
    <row r="62" spans="2:9">
      <c r="B62" s="192" t="s">
        <v>231</v>
      </c>
      <c r="C62" s="193"/>
      <c r="D62" s="193"/>
      <c r="E62" s="194"/>
      <c r="F62" s="194"/>
      <c r="G62" s="71"/>
      <c r="H62" s="75" t="s">
        <v>230</v>
      </c>
      <c r="I62" s="76" t="s">
        <v>284</v>
      </c>
    </row>
    <row r="63" spans="2:9">
      <c r="B63" s="195" t="s">
        <v>232</v>
      </c>
      <c r="C63" s="196"/>
      <c r="D63" s="196"/>
      <c r="E63" s="197"/>
      <c r="F63" s="197"/>
      <c r="G63" s="79"/>
      <c r="H63" s="80" t="s">
        <v>223</v>
      </c>
      <c r="I63" s="81">
        <v>5</v>
      </c>
    </row>
    <row r="64" spans="2:9">
      <c r="B64" s="72"/>
      <c r="C64" s="72"/>
      <c r="D64" s="72"/>
      <c r="E64" s="86"/>
      <c r="F64" s="86"/>
      <c r="G64" s="86"/>
      <c r="H64" s="83"/>
      <c r="I64" s="84"/>
    </row>
    <row r="65" spans="2:27" ht="25" customHeight="1">
      <c r="B65" s="66" t="s">
        <v>280</v>
      </c>
      <c r="C65" s="67"/>
      <c r="D65" s="67" t="s">
        <v>474</v>
      </c>
      <c r="E65" s="199" t="s">
        <v>555</v>
      </c>
      <c r="F65" s="199"/>
      <c r="G65" s="199"/>
      <c r="H65" s="68" t="s">
        <v>228</v>
      </c>
      <c r="I65" s="69" t="s">
        <v>249</v>
      </c>
    </row>
    <row r="66" spans="2:27">
      <c r="B66" s="70"/>
      <c r="C66" s="71"/>
      <c r="D66" s="72"/>
      <c r="E66" s="73"/>
      <c r="F66" s="71"/>
      <c r="G66" s="200"/>
      <c r="H66" s="200"/>
      <c r="I66" s="201"/>
    </row>
    <row r="67" spans="2:27" ht="119" customHeight="1">
      <c r="B67" s="70"/>
      <c r="C67" s="74" t="s">
        <v>549</v>
      </c>
      <c r="D67" s="198" t="s">
        <v>286</v>
      </c>
      <c r="E67" s="198"/>
      <c r="F67" s="198"/>
      <c r="G67" s="205" t="s">
        <v>481</v>
      </c>
      <c r="H67" s="205"/>
      <c r="I67" s="206"/>
    </row>
    <row r="68" spans="2:27">
      <c r="B68" s="70"/>
      <c r="C68" s="74" t="s">
        <v>554</v>
      </c>
      <c r="D68" s="198" t="s">
        <v>554</v>
      </c>
      <c r="E68" s="198"/>
      <c r="F68" s="198"/>
      <c r="G68" s="205"/>
      <c r="H68" s="205"/>
      <c r="I68" s="206"/>
    </row>
    <row r="69" spans="2:27">
      <c r="B69" s="70"/>
      <c r="C69" s="74" t="s">
        <v>554</v>
      </c>
      <c r="D69" s="198" t="s">
        <v>554</v>
      </c>
      <c r="E69" s="198"/>
      <c r="F69" s="198"/>
      <c r="G69" s="205"/>
      <c r="H69" s="205"/>
      <c r="I69" s="206"/>
    </row>
    <row r="70" spans="2:27">
      <c r="B70" s="70"/>
      <c r="C70" s="74" t="s">
        <v>554</v>
      </c>
      <c r="D70" s="198" t="s">
        <v>554</v>
      </c>
      <c r="E70" s="198"/>
      <c r="F70" s="198"/>
      <c r="G70" s="200"/>
      <c r="H70" s="200"/>
      <c r="I70" s="201"/>
    </row>
    <row r="71" spans="2:27">
      <c r="B71" s="70"/>
      <c r="C71" s="71"/>
      <c r="D71" s="198"/>
      <c r="E71" s="198"/>
      <c r="F71" s="198"/>
      <c r="G71" s="52"/>
      <c r="H71" s="75" t="s">
        <v>220</v>
      </c>
      <c r="I71" s="76" t="s">
        <v>447</v>
      </c>
    </row>
    <row r="72" spans="2:27" ht="25">
      <c r="B72" s="70"/>
      <c r="C72" s="93"/>
      <c r="D72" s="198"/>
      <c r="E72" s="198"/>
      <c r="F72" s="198"/>
      <c r="G72" s="71"/>
      <c r="H72" s="77" t="s">
        <v>229</v>
      </c>
      <c r="I72" s="78" t="s">
        <v>203</v>
      </c>
    </row>
    <row r="73" spans="2:27">
      <c r="B73" s="192" t="s">
        <v>231</v>
      </c>
      <c r="C73" s="193"/>
      <c r="D73" s="193"/>
      <c r="E73" s="194" t="s">
        <v>255</v>
      </c>
      <c r="F73" s="194"/>
      <c r="G73" s="71"/>
      <c r="H73" s="75" t="s">
        <v>230</v>
      </c>
      <c r="I73" s="76" t="s">
        <v>284</v>
      </c>
    </row>
    <row r="74" spans="2:27">
      <c r="B74" s="195" t="s">
        <v>232</v>
      </c>
      <c r="C74" s="196"/>
      <c r="D74" s="196"/>
      <c r="E74" s="197" t="s">
        <v>294</v>
      </c>
      <c r="F74" s="197"/>
      <c r="G74" s="79"/>
      <c r="H74" s="80" t="s">
        <v>223</v>
      </c>
      <c r="I74" s="81">
        <v>1</v>
      </c>
    </row>
    <row r="75" spans="2:27">
      <c r="M75" s="71"/>
    </row>
    <row r="76" spans="2:27">
      <c r="B76" s="66" t="s">
        <v>280</v>
      </c>
      <c r="C76" s="67"/>
      <c r="D76" s="67" t="s">
        <v>476</v>
      </c>
      <c r="E76" s="199" t="s">
        <v>556</v>
      </c>
      <c r="F76" s="199"/>
      <c r="G76" s="199"/>
      <c r="H76" s="68" t="s">
        <v>228</v>
      </c>
      <c r="I76" s="69" t="s">
        <v>249</v>
      </c>
      <c r="M76" s="71"/>
    </row>
    <row r="77" spans="2:27">
      <c r="B77" s="70"/>
      <c r="C77" s="71"/>
      <c r="D77" s="72"/>
      <c r="E77" s="73"/>
      <c r="F77" s="71"/>
      <c r="G77" s="73"/>
      <c r="H77" s="82"/>
      <c r="I77" s="91"/>
      <c r="M77" s="71"/>
      <c r="N77" s="52"/>
    </row>
    <row r="78" spans="2:27">
      <c r="B78" s="70"/>
      <c r="C78" s="74" t="s">
        <v>549</v>
      </c>
      <c r="D78" s="198" t="s">
        <v>5</v>
      </c>
      <c r="E78" s="198"/>
      <c r="F78" s="198"/>
      <c r="G78" s="200" t="s">
        <v>477</v>
      </c>
      <c r="H78" s="200"/>
      <c r="I78" s="201"/>
      <c r="M78" s="71"/>
    </row>
    <row r="79" spans="2:27">
      <c r="B79" s="70"/>
      <c r="C79" s="74" t="s">
        <v>554</v>
      </c>
      <c r="D79" s="198" t="s">
        <v>554</v>
      </c>
      <c r="E79" s="198"/>
      <c r="F79" s="198"/>
      <c r="G79" s="200"/>
      <c r="H79" s="200"/>
      <c r="I79" s="20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</row>
    <row r="80" spans="2:27">
      <c r="B80" s="70"/>
      <c r="C80" s="74" t="s">
        <v>554</v>
      </c>
      <c r="D80" s="198" t="s">
        <v>554</v>
      </c>
      <c r="E80" s="198"/>
      <c r="F80" s="198"/>
      <c r="G80" s="200"/>
      <c r="H80" s="200"/>
      <c r="I80" s="201"/>
      <c r="M80" s="71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1"/>
      <c r="Y80" s="71"/>
      <c r="Z80" s="71"/>
      <c r="AA80" s="71"/>
    </row>
    <row r="81" spans="2:27">
      <c r="B81" s="70"/>
      <c r="C81" s="74" t="s">
        <v>554</v>
      </c>
      <c r="D81" s="198" t="s">
        <v>554</v>
      </c>
      <c r="E81" s="198"/>
      <c r="F81" s="198"/>
      <c r="G81" s="200"/>
      <c r="H81" s="200"/>
      <c r="I81" s="201"/>
      <c r="M81" s="71"/>
      <c r="N81" s="73"/>
      <c r="O81" s="73"/>
      <c r="P81" s="73"/>
      <c r="Q81" s="73"/>
      <c r="R81" s="73"/>
      <c r="S81" s="73"/>
      <c r="T81" s="73"/>
      <c r="U81" s="73"/>
      <c r="V81" s="73"/>
      <c r="W81" s="71"/>
      <c r="X81" s="71"/>
      <c r="Y81" s="71"/>
      <c r="Z81" s="71"/>
      <c r="AA81" s="71"/>
    </row>
    <row r="82" spans="2:27">
      <c r="B82" s="70"/>
      <c r="C82" s="71"/>
      <c r="D82" s="198"/>
      <c r="E82" s="198"/>
      <c r="F82" s="198"/>
      <c r="G82" s="52"/>
      <c r="H82" s="75" t="s">
        <v>220</v>
      </c>
      <c r="I82" s="76" t="s">
        <v>444</v>
      </c>
      <c r="M82" s="71"/>
      <c r="N82" s="85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</row>
    <row r="83" spans="2:27" ht="25">
      <c r="B83" s="70"/>
      <c r="C83" s="93"/>
      <c r="D83" s="198"/>
      <c r="E83" s="198"/>
      <c r="F83" s="198"/>
      <c r="G83" s="71"/>
      <c r="H83" s="77" t="s">
        <v>229</v>
      </c>
      <c r="I83" s="78" t="s">
        <v>478</v>
      </c>
      <c r="M83" s="71"/>
      <c r="N83" s="85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</row>
    <row r="84" spans="2:27">
      <c r="B84" s="192" t="s">
        <v>231</v>
      </c>
      <c r="C84" s="193"/>
      <c r="D84" s="193"/>
      <c r="E84" s="194" t="s">
        <v>255</v>
      </c>
      <c r="F84" s="194"/>
      <c r="G84" s="71"/>
      <c r="H84" s="75" t="s">
        <v>230</v>
      </c>
      <c r="I84" s="76" t="s">
        <v>284</v>
      </c>
      <c r="M84" s="71"/>
      <c r="N84" s="85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</row>
    <row r="85" spans="2:27">
      <c r="B85" s="195" t="s">
        <v>232</v>
      </c>
      <c r="C85" s="196"/>
      <c r="D85" s="196"/>
      <c r="E85" s="197" t="s">
        <v>294</v>
      </c>
      <c r="F85" s="197"/>
      <c r="G85" s="79"/>
      <c r="H85" s="80" t="s">
        <v>223</v>
      </c>
      <c r="I85" s="81">
        <v>2</v>
      </c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</row>
    <row r="86" spans="2:27"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</row>
    <row r="87" spans="2:27">
      <c r="B87" s="98" t="s">
        <v>280</v>
      </c>
      <c r="C87" s="99">
        <v>9</v>
      </c>
      <c r="D87" s="99" t="s">
        <v>476</v>
      </c>
      <c r="E87" s="216" t="s">
        <v>556</v>
      </c>
      <c r="F87" s="216"/>
      <c r="G87" s="216"/>
      <c r="H87" s="100" t="s">
        <v>228</v>
      </c>
      <c r="I87" s="101" t="s">
        <v>249</v>
      </c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</row>
    <row r="88" spans="2:27">
      <c r="B88" s="102"/>
      <c r="C88" s="103"/>
      <c r="D88" s="217"/>
      <c r="E88" s="217"/>
      <c r="F88" s="217"/>
      <c r="G88" s="218"/>
      <c r="H88" s="218"/>
      <c r="I88" s="219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</row>
    <row r="89" spans="2:27">
      <c r="B89" s="102"/>
      <c r="C89" s="104" t="s">
        <v>549</v>
      </c>
      <c r="D89" s="217" t="s">
        <v>5</v>
      </c>
      <c r="E89" s="217"/>
      <c r="F89" s="217"/>
      <c r="G89" s="218" t="s">
        <v>572</v>
      </c>
      <c r="H89" s="218"/>
      <c r="I89" s="219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</row>
    <row r="90" spans="2:27">
      <c r="B90" s="102"/>
      <c r="C90" s="104" t="s">
        <v>554</v>
      </c>
      <c r="D90" s="217" t="s">
        <v>554</v>
      </c>
      <c r="E90" s="217"/>
      <c r="F90" s="217"/>
      <c r="G90" s="218" t="s">
        <v>573</v>
      </c>
      <c r="H90" s="218"/>
      <c r="I90" s="219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</row>
    <row r="91" spans="2:27">
      <c r="B91" s="102"/>
      <c r="C91" s="104" t="s">
        <v>554</v>
      </c>
      <c r="D91" s="217" t="s">
        <v>554</v>
      </c>
      <c r="E91" s="217"/>
      <c r="F91" s="217"/>
      <c r="G91" s="220"/>
      <c r="H91" s="220"/>
      <c r="I91" s="22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</row>
    <row r="92" spans="2:27">
      <c r="B92" s="102"/>
      <c r="C92" s="104" t="s">
        <v>554</v>
      </c>
      <c r="D92" s="217" t="s">
        <v>554</v>
      </c>
      <c r="E92" s="217"/>
      <c r="F92" s="217"/>
      <c r="G92" s="220"/>
      <c r="H92" s="220"/>
      <c r="I92" s="22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</row>
    <row r="93" spans="2:27">
      <c r="B93" s="102"/>
      <c r="C93" s="103"/>
      <c r="D93" s="217"/>
      <c r="E93" s="217"/>
      <c r="F93" s="217"/>
      <c r="G93" s="105"/>
      <c r="H93" s="106" t="s">
        <v>220</v>
      </c>
      <c r="I93" s="95" t="s">
        <v>447</v>
      </c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</row>
    <row r="94" spans="2:27" ht="25">
      <c r="B94" s="102"/>
      <c r="C94" s="103"/>
      <c r="D94" s="217"/>
      <c r="E94" s="217"/>
      <c r="F94" s="217"/>
      <c r="G94" s="103"/>
      <c r="H94" s="107" t="s">
        <v>229</v>
      </c>
      <c r="I94" s="96" t="s">
        <v>498</v>
      </c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</row>
    <row r="95" spans="2:27">
      <c r="B95" s="225" t="s">
        <v>231</v>
      </c>
      <c r="C95" s="226"/>
      <c r="D95" s="226"/>
      <c r="E95" s="227" t="s">
        <v>253</v>
      </c>
      <c r="F95" s="227"/>
      <c r="G95" s="103"/>
      <c r="H95" s="106" t="s">
        <v>230</v>
      </c>
      <c r="I95" s="95" t="s">
        <v>284</v>
      </c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</row>
    <row r="96" spans="2:27">
      <c r="B96" s="228" t="s">
        <v>232</v>
      </c>
      <c r="C96" s="229"/>
      <c r="D96" s="229"/>
      <c r="E96" s="230" t="s">
        <v>294</v>
      </c>
      <c r="F96" s="230"/>
      <c r="G96" s="108"/>
      <c r="H96" s="109" t="s">
        <v>223</v>
      </c>
      <c r="I96" s="97">
        <v>1</v>
      </c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</row>
    <row r="97" spans="2:27"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</row>
    <row r="98" spans="2:27">
      <c r="B98" s="66" t="s">
        <v>280</v>
      </c>
      <c r="C98" s="67"/>
      <c r="D98" s="67" t="s">
        <v>476</v>
      </c>
      <c r="E98" s="199" t="s">
        <v>556</v>
      </c>
      <c r="F98" s="199"/>
      <c r="G98" s="199"/>
      <c r="H98" s="68" t="s">
        <v>228</v>
      </c>
      <c r="I98" s="69" t="s">
        <v>248</v>
      </c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</row>
    <row r="99" spans="2:27">
      <c r="B99" s="70"/>
      <c r="C99" s="71"/>
      <c r="D99" s="72"/>
      <c r="E99" s="73"/>
      <c r="F99" s="71"/>
      <c r="G99" s="73"/>
      <c r="H99" s="82"/>
      <c r="I99" s="9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</row>
    <row r="100" spans="2:27" ht="146" customHeight="1">
      <c r="B100" s="70"/>
      <c r="C100" s="74" t="s">
        <v>549</v>
      </c>
      <c r="D100" s="198" t="s">
        <v>5</v>
      </c>
      <c r="E100" s="198"/>
      <c r="F100" s="198"/>
      <c r="G100" s="202" t="s">
        <v>479</v>
      </c>
      <c r="H100" s="202"/>
      <c r="I100" s="203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</row>
    <row r="101" spans="2:27">
      <c r="B101" s="70"/>
      <c r="C101" s="74" t="s">
        <v>554</v>
      </c>
      <c r="D101" s="198" t="s">
        <v>554</v>
      </c>
      <c r="E101" s="198"/>
      <c r="F101" s="198"/>
      <c r="G101" s="202"/>
      <c r="H101" s="202"/>
      <c r="I101" s="203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</row>
    <row r="102" spans="2:27">
      <c r="B102" s="70"/>
      <c r="C102" s="74" t="s">
        <v>554</v>
      </c>
      <c r="D102" s="198" t="s">
        <v>554</v>
      </c>
      <c r="E102" s="198"/>
      <c r="F102" s="198"/>
      <c r="G102" s="202"/>
      <c r="H102" s="202"/>
      <c r="I102" s="203"/>
      <c r="M102" s="71"/>
      <c r="N102" s="73"/>
      <c r="O102" s="73"/>
      <c r="P102" s="73"/>
      <c r="Q102" s="73"/>
      <c r="R102" s="73"/>
      <c r="S102" s="73"/>
      <c r="T102" s="73"/>
      <c r="U102" s="71"/>
      <c r="V102" s="71"/>
      <c r="W102" s="71"/>
      <c r="X102" s="71"/>
      <c r="Y102" s="71"/>
      <c r="Z102" s="71"/>
      <c r="AA102" s="71"/>
    </row>
    <row r="103" spans="2:27">
      <c r="B103" s="70"/>
      <c r="C103" s="74" t="s">
        <v>554</v>
      </c>
      <c r="D103" s="198" t="s">
        <v>554</v>
      </c>
      <c r="E103" s="198"/>
      <c r="F103" s="198"/>
      <c r="G103" s="200"/>
      <c r="H103" s="200"/>
      <c r="I103" s="20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</row>
    <row r="104" spans="2:27" ht="46" customHeight="1">
      <c r="B104" s="70"/>
      <c r="C104" s="74"/>
      <c r="D104" s="222" t="s">
        <v>480</v>
      </c>
      <c r="E104" s="222"/>
      <c r="F104" s="222"/>
      <c r="G104" s="222"/>
      <c r="H104" s="88"/>
      <c r="I104" s="89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</row>
    <row r="105" spans="2:27">
      <c r="B105" s="70"/>
      <c r="C105" s="71"/>
      <c r="D105" s="198"/>
      <c r="E105" s="198"/>
      <c r="F105" s="198"/>
      <c r="G105" s="52"/>
      <c r="H105" s="75" t="s">
        <v>220</v>
      </c>
      <c r="I105" s="76" t="s">
        <v>448</v>
      </c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</row>
    <row r="106" spans="2:27" ht="25">
      <c r="B106" s="70"/>
      <c r="C106" s="71"/>
      <c r="D106" s="198"/>
      <c r="E106" s="198"/>
      <c r="F106" s="198"/>
      <c r="G106" s="71"/>
      <c r="H106" s="77" t="s">
        <v>229</v>
      </c>
      <c r="I106" s="78" t="s">
        <v>428</v>
      </c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</row>
    <row r="107" spans="2:27">
      <c r="B107" s="192" t="s">
        <v>231</v>
      </c>
      <c r="C107" s="193"/>
      <c r="D107" s="193"/>
      <c r="E107" s="194" t="s">
        <v>255</v>
      </c>
      <c r="F107" s="194"/>
      <c r="G107" s="71"/>
      <c r="H107" s="75" t="s">
        <v>230</v>
      </c>
      <c r="I107" s="76" t="s">
        <v>283</v>
      </c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</row>
    <row r="108" spans="2:27">
      <c r="B108" s="195" t="s">
        <v>232</v>
      </c>
      <c r="C108" s="196"/>
      <c r="D108" s="196"/>
      <c r="E108" s="197" t="s">
        <v>294</v>
      </c>
      <c r="F108" s="197"/>
      <c r="G108" s="79"/>
      <c r="H108" s="80" t="s">
        <v>223</v>
      </c>
      <c r="I108" s="81">
        <v>1</v>
      </c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</row>
    <row r="109" spans="2:27"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</row>
    <row r="110" spans="2:27">
      <c r="B110" s="66" t="s">
        <v>280</v>
      </c>
      <c r="C110" s="67"/>
      <c r="D110" s="67" t="s">
        <v>482</v>
      </c>
      <c r="E110" s="199" t="s">
        <v>557</v>
      </c>
      <c r="F110" s="199"/>
      <c r="G110" s="199"/>
      <c r="H110" s="68" t="s">
        <v>228</v>
      </c>
      <c r="I110" s="69" t="s">
        <v>249</v>
      </c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</row>
    <row r="111" spans="2:27">
      <c r="B111" s="70"/>
      <c r="C111" s="71"/>
      <c r="D111" s="72"/>
      <c r="E111" s="73"/>
      <c r="F111" s="71"/>
      <c r="G111" s="73"/>
      <c r="H111" s="82"/>
      <c r="I111" s="9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</row>
    <row r="112" spans="2:27">
      <c r="B112" s="70"/>
      <c r="C112" s="74" t="s">
        <v>549</v>
      </c>
      <c r="D112" s="198" t="s">
        <v>285</v>
      </c>
      <c r="E112" s="198"/>
      <c r="F112" s="198"/>
      <c r="G112" s="200" t="s">
        <v>483</v>
      </c>
      <c r="H112" s="200"/>
      <c r="I112" s="20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</row>
    <row r="113" spans="2:27">
      <c r="B113" s="70"/>
      <c r="C113" s="74" t="s">
        <v>550</v>
      </c>
      <c r="D113" s="198" t="s">
        <v>213</v>
      </c>
      <c r="E113" s="198"/>
      <c r="F113" s="198"/>
      <c r="G113" s="200">
        <v>1</v>
      </c>
      <c r="H113" s="200"/>
      <c r="I113" s="20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</row>
    <row r="114" spans="2:27" ht="48" customHeight="1">
      <c r="B114" s="70"/>
      <c r="C114" s="74" t="s">
        <v>551</v>
      </c>
      <c r="D114" s="198" t="s">
        <v>214</v>
      </c>
      <c r="E114" s="198"/>
      <c r="F114" s="198"/>
      <c r="G114" s="200" t="s">
        <v>576</v>
      </c>
      <c r="H114" s="200"/>
      <c r="I114" s="20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</row>
    <row r="115" spans="2:27" ht="49" customHeight="1">
      <c r="B115" s="70"/>
      <c r="C115" s="74" t="s">
        <v>552</v>
      </c>
      <c r="D115" s="198" t="s">
        <v>287</v>
      </c>
      <c r="E115" s="198"/>
      <c r="F115" s="198"/>
      <c r="G115" s="200" t="s">
        <v>484</v>
      </c>
      <c r="H115" s="200"/>
      <c r="I115" s="20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</row>
    <row r="116" spans="2:27">
      <c r="B116" s="70"/>
      <c r="C116" s="71"/>
      <c r="D116" s="209" t="s">
        <v>571</v>
      </c>
      <c r="E116" s="209"/>
      <c r="F116" s="209"/>
      <c r="G116" s="52"/>
      <c r="H116" s="75" t="s">
        <v>220</v>
      </c>
      <c r="I116" s="76" t="s">
        <v>457</v>
      </c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</row>
    <row r="117" spans="2:27" ht="25">
      <c r="B117" s="70"/>
      <c r="C117" s="93"/>
      <c r="D117" s="198"/>
      <c r="E117" s="198"/>
      <c r="F117" s="198"/>
      <c r="G117" s="71"/>
      <c r="H117" s="77" t="s">
        <v>229</v>
      </c>
      <c r="I117" s="78" t="s">
        <v>457</v>
      </c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</row>
    <row r="118" spans="2:27">
      <c r="B118" s="192" t="s">
        <v>231</v>
      </c>
      <c r="C118" s="193"/>
      <c r="D118" s="193"/>
      <c r="E118" s="194" t="s">
        <v>255</v>
      </c>
      <c r="F118" s="194"/>
      <c r="G118" s="71"/>
      <c r="H118" s="75" t="s">
        <v>230</v>
      </c>
      <c r="I118" s="76" t="s">
        <v>457</v>
      </c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</row>
    <row r="119" spans="2:27">
      <c r="B119" s="195" t="s">
        <v>232</v>
      </c>
      <c r="C119" s="196"/>
      <c r="D119" s="196"/>
      <c r="E119" s="197" t="s">
        <v>294</v>
      </c>
      <c r="F119" s="197"/>
      <c r="G119" s="79"/>
      <c r="H119" s="80" t="s">
        <v>223</v>
      </c>
      <c r="I119" s="81">
        <v>6</v>
      </c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</row>
    <row r="120" spans="2:27"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</row>
    <row r="121" spans="2:27">
      <c r="B121" s="66" t="s">
        <v>280</v>
      </c>
      <c r="C121" s="67"/>
      <c r="D121" s="67" t="s">
        <v>482</v>
      </c>
      <c r="E121" s="199" t="s">
        <v>557</v>
      </c>
      <c r="F121" s="199"/>
      <c r="G121" s="199"/>
      <c r="H121" s="68" t="s">
        <v>228</v>
      </c>
      <c r="I121" s="69" t="s">
        <v>249</v>
      </c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</row>
    <row r="122" spans="2:27">
      <c r="B122" s="70"/>
      <c r="C122" s="71"/>
      <c r="D122" s="72"/>
      <c r="E122" s="73"/>
      <c r="F122" s="71"/>
      <c r="G122" s="73"/>
      <c r="H122" s="82"/>
      <c r="I122" s="9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</row>
    <row r="123" spans="2:27">
      <c r="B123" s="70"/>
      <c r="C123" s="74" t="s">
        <v>549</v>
      </c>
      <c r="D123" s="198" t="s">
        <v>285</v>
      </c>
      <c r="E123" s="198"/>
      <c r="F123" s="198"/>
      <c r="G123" s="200" t="s">
        <v>483</v>
      </c>
      <c r="H123" s="200"/>
      <c r="I123" s="20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</row>
    <row r="124" spans="2:27">
      <c r="B124" s="70"/>
      <c r="C124" s="74" t="s">
        <v>550</v>
      </c>
      <c r="D124" s="198" t="s">
        <v>213</v>
      </c>
      <c r="E124" s="198"/>
      <c r="F124" s="198"/>
      <c r="G124" s="200">
        <v>1</v>
      </c>
      <c r="H124" s="200"/>
      <c r="I124" s="20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</row>
    <row r="125" spans="2:27" ht="48" customHeight="1">
      <c r="B125" s="70"/>
      <c r="C125" s="74" t="s">
        <v>551</v>
      </c>
      <c r="D125" s="198" t="s">
        <v>214</v>
      </c>
      <c r="E125" s="198"/>
      <c r="F125" s="198"/>
      <c r="G125" s="200" t="s">
        <v>576</v>
      </c>
      <c r="H125" s="200"/>
      <c r="I125" s="20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</row>
    <row r="126" spans="2:27" ht="48" customHeight="1">
      <c r="B126" s="70"/>
      <c r="C126" s="74" t="s">
        <v>552</v>
      </c>
      <c r="D126" s="198" t="s">
        <v>542</v>
      </c>
      <c r="E126" s="198"/>
      <c r="F126" s="198"/>
      <c r="G126" s="200" t="s">
        <v>543</v>
      </c>
      <c r="H126" s="200"/>
      <c r="I126" s="20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</row>
    <row r="127" spans="2:27">
      <c r="B127" s="70"/>
      <c r="C127" s="71"/>
      <c r="D127" s="209" t="s">
        <v>571</v>
      </c>
      <c r="E127" s="209"/>
      <c r="F127" s="209"/>
      <c r="G127" s="52"/>
      <c r="H127" s="75" t="s">
        <v>220</v>
      </c>
      <c r="I127" s="76" t="s">
        <v>457</v>
      </c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</row>
    <row r="128" spans="2:27" ht="25">
      <c r="B128" s="70"/>
      <c r="C128" s="93"/>
      <c r="D128" s="198"/>
      <c r="E128" s="198"/>
      <c r="F128" s="198"/>
      <c r="G128" s="71"/>
      <c r="H128" s="77" t="s">
        <v>229</v>
      </c>
      <c r="I128" s="78" t="s">
        <v>457</v>
      </c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</row>
    <row r="129" spans="2:27">
      <c r="B129" s="192" t="s">
        <v>231</v>
      </c>
      <c r="C129" s="193"/>
      <c r="D129" s="193"/>
      <c r="E129" s="194" t="s">
        <v>255</v>
      </c>
      <c r="F129" s="194"/>
      <c r="G129" s="71"/>
      <c r="H129" s="75" t="s">
        <v>230</v>
      </c>
      <c r="I129" s="76" t="s">
        <v>457</v>
      </c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</row>
    <row r="130" spans="2:27">
      <c r="B130" s="195" t="s">
        <v>232</v>
      </c>
      <c r="C130" s="196"/>
      <c r="D130" s="196"/>
      <c r="E130" s="197" t="s">
        <v>294</v>
      </c>
      <c r="F130" s="197"/>
      <c r="G130" s="79"/>
      <c r="H130" s="80" t="s">
        <v>223</v>
      </c>
      <c r="I130" s="81">
        <v>6</v>
      </c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</row>
    <row r="131" spans="2:27"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</row>
    <row r="132" spans="2:27">
      <c r="B132" s="66" t="s">
        <v>280</v>
      </c>
      <c r="C132" s="67"/>
      <c r="D132" s="67" t="s">
        <v>482</v>
      </c>
      <c r="E132" s="199" t="s">
        <v>557</v>
      </c>
      <c r="F132" s="199"/>
      <c r="G132" s="199"/>
      <c r="H132" s="68" t="s">
        <v>228</v>
      </c>
      <c r="I132" s="69" t="s">
        <v>248</v>
      </c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</row>
    <row r="133" spans="2:27">
      <c r="B133" s="70"/>
      <c r="C133" s="71"/>
      <c r="D133" s="72"/>
      <c r="E133" s="73"/>
      <c r="F133" s="71"/>
      <c r="G133" s="73"/>
      <c r="H133" s="82"/>
      <c r="I133" s="9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</row>
    <row r="134" spans="2:27">
      <c r="B134" s="70"/>
      <c r="C134" s="74" t="s">
        <v>549</v>
      </c>
      <c r="D134" s="198" t="s">
        <v>285</v>
      </c>
      <c r="E134" s="198"/>
      <c r="F134" s="198"/>
      <c r="G134" s="202" t="s">
        <v>485</v>
      </c>
      <c r="H134" s="202"/>
      <c r="I134" s="203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</row>
    <row r="135" spans="2:27">
      <c r="B135" s="70"/>
      <c r="C135" s="74" t="s">
        <v>550</v>
      </c>
      <c r="D135" s="198" t="s">
        <v>213</v>
      </c>
      <c r="E135" s="198"/>
      <c r="F135" s="198"/>
      <c r="G135" s="202">
        <v>1</v>
      </c>
      <c r="H135" s="202"/>
      <c r="I135" s="203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</row>
    <row r="136" spans="2:27">
      <c r="B136" s="70"/>
      <c r="C136" s="74" t="s">
        <v>551</v>
      </c>
      <c r="D136" s="198" t="s">
        <v>214</v>
      </c>
      <c r="E136" s="198"/>
      <c r="F136" s="198"/>
      <c r="G136" s="204" t="s">
        <v>486</v>
      </c>
      <c r="H136" s="202"/>
      <c r="I136" s="203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</row>
    <row r="137" spans="2:27" ht="48" customHeight="1">
      <c r="B137" s="70"/>
      <c r="C137" s="74" t="s">
        <v>552</v>
      </c>
      <c r="D137" s="198" t="s">
        <v>287</v>
      </c>
      <c r="E137" s="198"/>
      <c r="F137" s="198"/>
      <c r="G137" s="200" t="s">
        <v>457</v>
      </c>
      <c r="H137" s="200"/>
      <c r="I137" s="20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</row>
    <row r="138" spans="2:27">
      <c r="B138" s="70"/>
      <c r="C138" s="71"/>
      <c r="D138" s="198"/>
      <c r="E138" s="198"/>
      <c r="F138" s="198"/>
      <c r="G138" s="52"/>
      <c r="H138" s="75" t="s">
        <v>220</v>
      </c>
      <c r="I138" s="76" t="s">
        <v>448</v>
      </c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</row>
    <row r="139" spans="2:27" ht="25">
      <c r="B139" s="70"/>
      <c r="C139" s="71"/>
      <c r="D139" s="198"/>
      <c r="E139" s="198"/>
      <c r="F139" s="198"/>
      <c r="G139" s="71"/>
      <c r="H139" s="77" t="s">
        <v>229</v>
      </c>
      <c r="I139" s="78" t="s">
        <v>487</v>
      </c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</row>
    <row r="140" spans="2:27">
      <c r="B140" s="192" t="s">
        <v>231</v>
      </c>
      <c r="C140" s="193"/>
      <c r="D140" s="193"/>
      <c r="E140" s="194" t="s">
        <v>255</v>
      </c>
      <c r="F140" s="194"/>
      <c r="G140" s="71"/>
      <c r="H140" s="75" t="s">
        <v>230</v>
      </c>
      <c r="I140" s="76" t="s">
        <v>283</v>
      </c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</row>
    <row r="141" spans="2:27">
      <c r="B141" s="195" t="s">
        <v>232</v>
      </c>
      <c r="C141" s="196"/>
      <c r="D141" s="196"/>
      <c r="E141" s="197" t="s">
        <v>294</v>
      </c>
      <c r="F141" s="197"/>
      <c r="G141" s="79"/>
      <c r="H141" s="80" t="s">
        <v>223</v>
      </c>
      <c r="I141" s="81">
        <v>2</v>
      </c>
    </row>
    <row r="142" spans="2:27">
      <c r="B142" s="72"/>
      <c r="C142" s="72"/>
      <c r="D142" s="72"/>
      <c r="E142" s="86"/>
      <c r="F142" s="86"/>
      <c r="G142" s="94"/>
      <c r="H142" s="83"/>
      <c r="I142" s="84"/>
    </row>
    <row r="143" spans="2:27">
      <c r="B143" s="66" t="s">
        <v>280</v>
      </c>
      <c r="C143" s="67"/>
      <c r="D143" s="67" t="s">
        <v>496</v>
      </c>
      <c r="E143" s="199" t="s">
        <v>558</v>
      </c>
      <c r="F143" s="199"/>
      <c r="G143" s="199"/>
      <c r="H143" s="68" t="s">
        <v>228</v>
      </c>
      <c r="I143" s="69" t="s">
        <v>249</v>
      </c>
    </row>
    <row r="144" spans="2:27">
      <c r="B144" s="70"/>
      <c r="C144" s="71"/>
      <c r="D144" s="72"/>
      <c r="E144" s="73"/>
      <c r="F144" s="71"/>
      <c r="G144" s="73"/>
      <c r="H144" s="82"/>
      <c r="I144" s="91"/>
    </row>
    <row r="145" spans="2:9">
      <c r="B145" s="70"/>
      <c r="C145" s="74" t="s">
        <v>549</v>
      </c>
      <c r="D145" s="198" t="s">
        <v>6</v>
      </c>
      <c r="E145" s="198"/>
      <c r="F145" s="198"/>
      <c r="G145" s="200" t="s">
        <v>499</v>
      </c>
      <c r="H145" s="200"/>
      <c r="I145" s="201"/>
    </row>
    <row r="146" spans="2:9">
      <c r="B146" s="70"/>
      <c r="C146" s="74" t="s">
        <v>550</v>
      </c>
      <c r="D146" s="198" t="s">
        <v>7</v>
      </c>
      <c r="E146" s="198"/>
      <c r="F146" s="198"/>
      <c r="G146" s="200" t="s">
        <v>497</v>
      </c>
      <c r="H146" s="200"/>
      <c r="I146" s="201"/>
    </row>
    <row r="147" spans="2:9">
      <c r="B147" s="70"/>
      <c r="C147" s="74" t="s">
        <v>554</v>
      </c>
      <c r="D147" s="198" t="s">
        <v>554</v>
      </c>
      <c r="E147" s="198"/>
      <c r="F147" s="198"/>
      <c r="G147" s="200"/>
      <c r="H147" s="200"/>
      <c r="I147" s="201"/>
    </row>
    <row r="148" spans="2:9">
      <c r="B148" s="70"/>
      <c r="C148" s="74" t="s">
        <v>554</v>
      </c>
      <c r="D148" s="198" t="s">
        <v>554</v>
      </c>
      <c r="E148" s="198"/>
      <c r="F148" s="198"/>
      <c r="G148" s="200"/>
      <c r="H148" s="200"/>
      <c r="I148" s="201"/>
    </row>
    <row r="149" spans="2:9">
      <c r="B149" s="70"/>
      <c r="C149" s="71"/>
      <c r="D149" s="198"/>
      <c r="E149" s="198"/>
      <c r="F149" s="198"/>
      <c r="G149" s="52"/>
      <c r="H149" s="75" t="s">
        <v>220</v>
      </c>
      <c r="I149" s="76" t="s">
        <v>447</v>
      </c>
    </row>
    <row r="150" spans="2:9" ht="25">
      <c r="B150" s="70"/>
      <c r="C150" s="93"/>
      <c r="D150" s="198"/>
      <c r="E150" s="198"/>
      <c r="F150" s="198"/>
      <c r="G150" s="71"/>
      <c r="H150" s="77" t="s">
        <v>229</v>
      </c>
      <c r="I150" s="78" t="s">
        <v>498</v>
      </c>
    </row>
    <row r="151" spans="2:9">
      <c r="B151" s="192" t="s">
        <v>231</v>
      </c>
      <c r="C151" s="193"/>
      <c r="D151" s="193"/>
      <c r="E151" s="194" t="s">
        <v>575</v>
      </c>
      <c r="F151" s="194"/>
      <c r="G151" s="71"/>
      <c r="H151" s="75" t="s">
        <v>230</v>
      </c>
      <c r="I151" s="76" t="s">
        <v>283</v>
      </c>
    </row>
    <row r="152" spans="2:9">
      <c r="B152" s="195" t="s">
        <v>232</v>
      </c>
      <c r="C152" s="196"/>
      <c r="D152" s="196"/>
      <c r="E152" s="197" t="s">
        <v>294</v>
      </c>
      <c r="F152" s="197"/>
      <c r="G152" s="79"/>
      <c r="H152" s="80" t="s">
        <v>223</v>
      </c>
      <c r="I152" s="81">
        <v>2</v>
      </c>
    </row>
    <row r="153" spans="2:9">
      <c r="B153" s="72"/>
      <c r="C153" s="72"/>
      <c r="D153" s="72"/>
      <c r="E153" s="86"/>
      <c r="F153" s="86"/>
      <c r="G153" s="94"/>
      <c r="H153" s="83"/>
      <c r="I153" s="84"/>
    </row>
    <row r="154" spans="2:9">
      <c r="B154" s="66" t="s">
        <v>280</v>
      </c>
      <c r="C154" s="67"/>
      <c r="D154" s="67" t="s">
        <v>493</v>
      </c>
      <c r="E154" s="199" t="s">
        <v>559</v>
      </c>
      <c r="F154" s="199"/>
      <c r="G154" s="199"/>
      <c r="H154" s="68" t="s">
        <v>228</v>
      </c>
      <c r="I154" s="69" t="s">
        <v>249</v>
      </c>
    </row>
    <row r="155" spans="2:9">
      <c r="B155" s="70"/>
      <c r="C155" s="71"/>
      <c r="D155" s="72"/>
      <c r="E155" s="73"/>
      <c r="F155" s="71"/>
      <c r="G155" s="73"/>
      <c r="H155" s="82"/>
      <c r="I155" s="91"/>
    </row>
    <row r="156" spans="2:9">
      <c r="B156" s="70"/>
      <c r="C156" s="74" t="s">
        <v>549</v>
      </c>
      <c r="D156" s="198" t="s">
        <v>6</v>
      </c>
      <c r="E156" s="198"/>
      <c r="F156" s="198"/>
      <c r="G156" s="202" t="s">
        <v>500</v>
      </c>
      <c r="H156" s="202"/>
      <c r="I156" s="203"/>
    </row>
    <row r="157" spans="2:9">
      <c r="B157" s="70"/>
      <c r="C157" s="74" t="s">
        <v>550</v>
      </c>
      <c r="D157" s="198" t="s">
        <v>288</v>
      </c>
      <c r="E157" s="198"/>
      <c r="F157" s="198"/>
      <c r="G157" s="202" t="s">
        <v>494</v>
      </c>
      <c r="H157" s="202"/>
      <c r="I157" s="203"/>
    </row>
    <row r="158" spans="2:9">
      <c r="B158" s="70"/>
      <c r="C158" s="74" t="s">
        <v>551</v>
      </c>
      <c r="D158" s="198" t="s">
        <v>8</v>
      </c>
      <c r="E158" s="198"/>
      <c r="F158" s="198"/>
      <c r="G158" s="204">
        <v>0.29166666666666669</v>
      </c>
      <c r="H158" s="202"/>
      <c r="I158" s="203"/>
    </row>
    <row r="159" spans="2:9">
      <c r="B159" s="70"/>
      <c r="C159" s="74" t="s">
        <v>552</v>
      </c>
      <c r="D159" s="198" t="s">
        <v>7</v>
      </c>
      <c r="E159" s="198"/>
      <c r="F159" s="198"/>
      <c r="G159" s="200" t="s">
        <v>495</v>
      </c>
      <c r="H159" s="200"/>
      <c r="I159" s="201"/>
    </row>
    <row r="160" spans="2:9">
      <c r="B160" s="70"/>
      <c r="C160" s="71"/>
      <c r="D160" s="198"/>
      <c r="E160" s="198"/>
      <c r="F160" s="198"/>
      <c r="G160" s="52"/>
      <c r="H160" s="75" t="s">
        <v>220</v>
      </c>
      <c r="I160" s="76" t="s">
        <v>448</v>
      </c>
    </row>
    <row r="161" spans="2:9" ht="25">
      <c r="B161" s="70"/>
      <c r="C161" s="71"/>
      <c r="D161" s="198"/>
      <c r="E161" s="198"/>
      <c r="F161" s="198"/>
      <c r="G161" s="71"/>
      <c r="H161" s="77" t="s">
        <v>229</v>
      </c>
      <c r="I161" s="78" t="s">
        <v>487</v>
      </c>
    </row>
    <row r="162" spans="2:9">
      <c r="B162" s="192" t="s">
        <v>231</v>
      </c>
      <c r="C162" s="193"/>
      <c r="D162" s="193"/>
      <c r="E162" s="194" t="s">
        <v>575</v>
      </c>
      <c r="F162" s="194"/>
      <c r="G162" s="71"/>
      <c r="H162" s="75" t="s">
        <v>230</v>
      </c>
      <c r="I162" s="76" t="s">
        <v>283</v>
      </c>
    </row>
    <row r="163" spans="2:9">
      <c r="B163" s="195" t="s">
        <v>232</v>
      </c>
      <c r="C163" s="196"/>
      <c r="D163" s="196"/>
      <c r="E163" s="197" t="s">
        <v>294</v>
      </c>
      <c r="F163" s="197"/>
      <c r="G163" s="79"/>
      <c r="H163" s="80" t="s">
        <v>223</v>
      </c>
      <c r="I163" s="81">
        <v>2</v>
      </c>
    </row>
    <row r="164" spans="2:9">
      <c r="B164" s="72"/>
      <c r="C164" s="72"/>
      <c r="D164" s="72"/>
      <c r="E164" s="86"/>
      <c r="F164" s="86"/>
      <c r="G164" s="94"/>
      <c r="H164" s="83"/>
      <c r="I164" s="84"/>
    </row>
    <row r="165" spans="2:9">
      <c r="B165" s="66" t="s">
        <v>280</v>
      </c>
      <c r="C165" s="67"/>
      <c r="D165" s="67" t="s">
        <v>501</v>
      </c>
      <c r="E165" s="199" t="s">
        <v>560</v>
      </c>
      <c r="F165" s="199"/>
      <c r="G165" s="199"/>
      <c r="H165" s="68" t="s">
        <v>228</v>
      </c>
      <c r="I165" s="69" t="s">
        <v>249</v>
      </c>
    </row>
    <row r="166" spans="2:9">
      <c r="B166" s="70"/>
      <c r="C166" s="71"/>
      <c r="D166" s="72"/>
      <c r="E166" s="73"/>
      <c r="F166" s="71"/>
      <c r="G166" s="73"/>
      <c r="H166" s="82"/>
      <c r="I166" s="91"/>
    </row>
    <row r="167" spans="2:9">
      <c r="B167" s="70"/>
      <c r="C167" s="74" t="s">
        <v>549</v>
      </c>
      <c r="D167" s="198" t="s">
        <v>9</v>
      </c>
      <c r="E167" s="198"/>
      <c r="F167" s="198"/>
      <c r="G167" s="202" t="s">
        <v>508</v>
      </c>
      <c r="H167" s="202"/>
      <c r="I167" s="203"/>
    </row>
    <row r="168" spans="2:9">
      <c r="B168" s="70"/>
      <c r="C168" s="74" t="s">
        <v>550</v>
      </c>
      <c r="D168" s="198" t="s">
        <v>10</v>
      </c>
      <c r="E168" s="198"/>
      <c r="F168" s="198"/>
      <c r="G168" s="202" t="s">
        <v>507</v>
      </c>
      <c r="H168" s="202"/>
      <c r="I168" s="203"/>
    </row>
    <row r="169" spans="2:9">
      <c r="B169" s="70"/>
      <c r="C169" s="74" t="s">
        <v>554</v>
      </c>
      <c r="D169" s="198" t="s">
        <v>554</v>
      </c>
      <c r="E169" s="198"/>
      <c r="F169" s="198"/>
      <c r="G169" s="204"/>
      <c r="H169" s="202"/>
      <c r="I169" s="203"/>
    </row>
    <row r="170" spans="2:9">
      <c r="B170" s="70"/>
      <c r="C170" s="74" t="s">
        <v>554</v>
      </c>
      <c r="D170" s="198" t="s">
        <v>554</v>
      </c>
      <c r="E170" s="198"/>
      <c r="F170" s="198"/>
      <c r="G170" s="200"/>
      <c r="H170" s="200"/>
      <c r="I170" s="201"/>
    </row>
    <row r="171" spans="2:9">
      <c r="B171" s="70"/>
      <c r="C171" s="71"/>
      <c r="D171" s="198"/>
      <c r="E171" s="198"/>
      <c r="F171" s="198"/>
      <c r="G171" s="52"/>
      <c r="H171" s="75" t="s">
        <v>220</v>
      </c>
      <c r="I171" s="76" t="s">
        <v>447</v>
      </c>
    </row>
    <row r="172" spans="2:9" ht="25">
      <c r="B172" s="70"/>
      <c r="C172" s="71"/>
      <c r="D172" s="198"/>
      <c r="E172" s="198"/>
      <c r="F172" s="198"/>
      <c r="G172" s="71"/>
      <c r="H172" s="77" t="s">
        <v>229</v>
      </c>
      <c r="I172" s="78" t="s">
        <v>487</v>
      </c>
    </row>
    <row r="173" spans="2:9">
      <c r="B173" s="192" t="s">
        <v>231</v>
      </c>
      <c r="C173" s="193"/>
      <c r="D173" s="193"/>
      <c r="E173" s="194" t="s">
        <v>254</v>
      </c>
      <c r="F173" s="194"/>
      <c r="G173" s="71"/>
      <c r="H173" s="75" t="s">
        <v>230</v>
      </c>
      <c r="I173" s="76" t="s">
        <v>283</v>
      </c>
    </row>
    <row r="174" spans="2:9">
      <c r="B174" s="195" t="s">
        <v>232</v>
      </c>
      <c r="C174" s="196"/>
      <c r="D174" s="196"/>
      <c r="E174" s="197" t="s">
        <v>294</v>
      </c>
      <c r="F174" s="197"/>
      <c r="G174" s="79"/>
      <c r="H174" s="80" t="s">
        <v>223</v>
      </c>
      <c r="I174" s="81" t="s">
        <v>457</v>
      </c>
    </row>
    <row r="175" spans="2:9">
      <c r="B175" s="72"/>
      <c r="C175" s="72"/>
      <c r="D175" s="72"/>
      <c r="E175" s="86"/>
      <c r="F175" s="86"/>
      <c r="G175" s="94"/>
      <c r="H175" s="83"/>
      <c r="I175" s="84"/>
    </row>
    <row r="176" spans="2:9">
      <c r="B176" s="66" t="s">
        <v>280</v>
      </c>
      <c r="C176" s="67"/>
      <c r="D176" s="67" t="s">
        <v>501</v>
      </c>
      <c r="E176" s="199" t="s">
        <v>560</v>
      </c>
      <c r="F176" s="199"/>
      <c r="G176" s="199"/>
      <c r="H176" s="68" t="s">
        <v>228</v>
      </c>
      <c r="I176" s="69" t="s">
        <v>249</v>
      </c>
    </row>
    <row r="177" spans="2:9">
      <c r="B177" s="70"/>
      <c r="C177" s="71"/>
      <c r="D177" s="72"/>
      <c r="E177" s="73"/>
      <c r="F177" s="71"/>
      <c r="G177" s="73"/>
      <c r="H177" s="82"/>
      <c r="I177" s="91"/>
    </row>
    <row r="178" spans="2:9">
      <c r="B178" s="70"/>
      <c r="C178" s="74" t="s">
        <v>549</v>
      </c>
      <c r="D178" s="198" t="s">
        <v>9</v>
      </c>
      <c r="E178" s="198"/>
      <c r="F178" s="198"/>
      <c r="G178" s="202" t="s">
        <v>502</v>
      </c>
      <c r="H178" s="202"/>
      <c r="I178" s="203"/>
    </row>
    <row r="179" spans="2:9">
      <c r="B179" s="70"/>
      <c r="C179" s="74" t="s">
        <v>550</v>
      </c>
      <c r="D179" s="198" t="s">
        <v>10</v>
      </c>
      <c r="E179" s="198"/>
      <c r="F179" s="198"/>
      <c r="G179" s="202" t="s">
        <v>443</v>
      </c>
      <c r="H179" s="202"/>
      <c r="I179" s="203"/>
    </row>
    <row r="180" spans="2:9">
      <c r="B180" s="70"/>
      <c r="C180" s="74" t="s">
        <v>554</v>
      </c>
      <c r="D180" s="198" t="s">
        <v>554</v>
      </c>
      <c r="E180" s="198"/>
      <c r="F180" s="198"/>
      <c r="G180" s="204"/>
      <c r="H180" s="202"/>
      <c r="I180" s="203"/>
    </row>
    <row r="181" spans="2:9">
      <c r="B181" s="70"/>
      <c r="C181" s="74" t="s">
        <v>554</v>
      </c>
      <c r="D181" s="198" t="s">
        <v>554</v>
      </c>
      <c r="E181" s="198"/>
      <c r="F181" s="198"/>
      <c r="G181" s="200"/>
      <c r="H181" s="200"/>
      <c r="I181" s="201"/>
    </row>
    <row r="182" spans="2:9">
      <c r="B182" s="70"/>
      <c r="C182" s="71"/>
      <c r="D182" s="198"/>
      <c r="E182" s="198"/>
      <c r="F182" s="198"/>
      <c r="G182" s="52"/>
      <c r="H182" s="75" t="s">
        <v>220</v>
      </c>
      <c r="I182" s="76" t="s">
        <v>443</v>
      </c>
    </row>
    <row r="183" spans="2:9" ht="25">
      <c r="B183" s="70"/>
      <c r="C183" s="71"/>
      <c r="D183" s="198"/>
      <c r="E183" s="198"/>
      <c r="F183" s="198"/>
      <c r="G183" s="71"/>
      <c r="H183" s="77" t="s">
        <v>229</v>
      </c>
      <c r="I183" s="78" t="s">
        <v>487</v>
      </c>
    </row>
    <row r="184" spans="2:9">
      <c r="B184" s="192" t="s">
        <v>231</v>
      </c>
      <c r="C184" s="193"/>
      <c r="D184" s="193"/>
      <c r="E184" s="194" t="s">
        <v>254</v>
      </c>
      <c r="F184" s="194"/>
      <c r="G184" s="71"/>
      <c r="H184" s="75" t="s">
        <v>230</v>
      </c>
      <c r="I184" s="76" t="s">
        <v>283</v>
      </c>
    </row>
    <row r="185" spans="2:9">
      <c r="B185" s="195" t="s">
        <v>232</v>
      </c>
      <c r="C185" s="196"/>
      <c r="D185" s="196"/>
      <c r="E185" s="197" t="s">
        <v>294</v>
      </c>
      <c r="F185" s="197"/>
      <c r="G185" s="79"/>
      <c r="H185" s="80" t="s">
        <v>223</v>
      </c>
      <c r="I185" s="81" t="s">
        <v>457</v>
      </c>
    </row>
    <row r="186" spans="2:9">
      <c r="B186" s="72"/>
      <c r="C186" s="72"/>
      <c r="D186" s="72"/>
      <c r="E186" s="86"/>
      <c r="F186" s="86"/>
      <c r="G186" s="94"/>
      <c r="H186" s="83"/>
      <c r="I186" s="84"/>
    </row>
    <row r="187" spans="2:9">
      <c r="B187" s="66" t="s">
        <v>280</v>
      </c>
      <c r="C187" s="67"/>
      <c r="D187" s="67" t="s">
        <v>504</v>
      </c>
      <c r="E187" s="199" t="s">
        <v>561</v>
      </c>
      <c r="F187" s="199"/>
      <c r="G187" s="199"/>
      <c r="H187" s="68" t="s">
        <v>228</v>
      </c>
      <c r="I187" s="69" t="s">
        <v>249</v>
      </c>
    </row>
    <row r="188" spans="2:9">
      <c r="B188" s="70"/>
      <c r="C188" s="71"/>
      <c r="D188" s="72"/>
      <c r="E188" s="73"/>
      <c r="F188" s="71"/>
      <c r="G188" s="73"/>
      <c r="H188" s="82"/>
      <c r="I188" s="91"/>
    </row>
    <row r="189" spans="2:9">
      <c r="B189" s="70"/>
      <c r="C189" s="74" t="s">
        <v>549</v>
      </c>
      <c r="D189" s="198" t="s">
        <v>9</v>
      </c>
      <c r="E189" s="198"/>
      <c r="F189" s="198"/>
      <c r="G189" s="205" t="s">
        <v>505</v>
      </c>
      <c r="H189" s="205"/>
      <c r="I189" s="206"/>
    </row>
    <row r="190" spans="2:9" ht="212" customHeight="1">
      <c r="B190" s="70"/>
      <c r="C190" s="74" t="s">
        <v>550</v>
      </c>
      <c r="D190" s="198" t="s">
        <v>289</v>
      </c>
      <c r="E190" s="198"/>
      <c r="F190" s="198"/>
      <c r="G190" s="207" t="s">
        <v>577</v>
      </c>
      <c r="H190" s="207"/>
      <c r="I190" s="208"/>
    </row>
    <row r="191" spans="2:9">
      <c r="B191" s="70"/>
      <c r="C191" s="74" t="s">
        <v>554</v>
      </c>
      <c r="D191" s="198" t="s">
        <v>554</v>
      </c>
      <c r="E191" s="198"/>
      <c r="F191" s="198"/>
      <c r="G191" s="204"/>
      <c r="H191" s="202"/>
      <c r="I191" s="203"/>
    </row>
    <row r="192" spans="2:9">
      <c r="B192" s="70"/>
      <c r="C192" s="74" t="s">
        <v>554</v>
      </c>
      <c r="D192" s="198" t="s">
        <v>554</v>
      </c>
      <c r="E192" s="198"/>
      <c r="F192" s="198"/>
      <c r="G192" s="200"/>
      <c r="H192" s="200"/>
      <c r="I192" s="201"/>
    </row>
    <row r="193" spans="2:9">
      <c r="B193" s="70"/>
      <c r="C193" s="71"/>
      <c r="D193" s="198"/>
      <c r="E193" s="198"/>
      <c r="F193" s="198"/>
      <c r="G193" s="52"/>
      <c r="H193" s="75" t="s">
        <v>220</v>
      </c>
      <c r="I193" s="76" t="s">
        <v>443</v>
      </c>
    </row>
    <row r="194" spans="2:9" ht="25">
      <c r="B194" s="70"/>
      <c r="C194" s="71"/>
      <c r="D194" s="198"/>
      <c r="E194" s="198"/>
      <c r="F194" s="198"/>
      <c r="G194" s="71"/>
      <c r="H194" s="77" t="s">
        <v>229</v>
      </c>
      <c r="I194" s="78" t="s">
        <v>487</v>
      </c>
    </row>
    <row r="195" spans="2:9">
      <c r="B195" s="192" t="s">
        <v>231</v>
      </c>
      <c r="C195" s="193"/>
      <c r="D195" s="193"/>
      <c r="E195" s="194" t="s">
        <v>254</v>
      </c>
      <c r="F195" s="194"/>
      <c r="G195" s="71"/>
      <c r="H195" s="75" t="s">
        <v>230</v>
      </c>
      <c r="I195" s="76" t="s">
        <v>283</v>
      </c>
    </row>
    <row r="196" spans="2:9">
      <c r="B196" s="195" t="s">
        <v>232</v>
      </c>
      <c r="C196" s="196"/>
      <c r="D196" s="196"/>
      <c r="E196" s="197" t="s">
        <v>294</v>
      </c>
      <c r="F196" s="197"/>
      <c r="G196" s="79"/>
      <c r="H196" s="80" t="s">
        <v>223</v>
      </c>
      <c r="I196" s="81" t="s">
        <v>457</v>
      </c>
    </row>
    <row r="197" spans="2:9">
      <c r="B197" s="72"/>
      <c r="C197" s="72"/>
      <c r="D197" s="72"/>
      <c r="E197" s="86"/>
      <c r="F197" s="86"/>
      <c r="G197" s="94"/>
      <c r="H197" s="83"/>
      <c r="I197" s="84"/>
    </row>
    <row r="198" spans="2:9">
      <c r="B198" s="66" t="s">
        <v>280</v>
      </c>
      <c r="C198" s="67"/>
      <c r="D198" s="67" t="s">
        <v>504</v>
      </c>
      <c r="E198" s="199" t="s">
        <v>561</v>
      </c>
      <c r="F198" s="199"/>
      <c r="G198" s="199"/>
      <c r="H198" s="68" t="s">
        <v>228</v>
      </c>
      <c r="I198" s="69" t="s">
        <v>249</v>
      </c>
    </row>
    <row r="199" spans="2:9">
      <c r="B199" s="70"/>
      <c r="C199" s="71"/>
      <c r="D199" s="72"/>
      <c r="E199" s="73"/>
      <c r="F199" s="71"/>
      <c r="G199" s="73"/>
      <c r="H199" s="82"/>
      <c r="I199" s="91"/>
    </row>
    <row r="200" spans="2:9">
      <c r="B200" s="70"/>
      <c r="C200" s="74" t="s">
        <v>549</v>
      </c>
      <c r="D200" s="198" t="s">
        <v>9</v>
      </c>
      <c r="E200" s="198"/>
      <c r="F200" s="198"/>
      <c r="G200" s="205" t="s">
        <v>505</v>
      </c>
      <c r="H200" s="205"/>
      <c r="I200" s="206"/>
    </row>
    <row r="201" spans="2:9" ht="177" customHeight="1">
      <c r="B201" s="70"/>
      <c r="C201" s="74" t="s">
        <v>550</v>
      </c>
      <c r="D201" s="198" t="s">
        <v>289</v>
      </c>
      <c r="E201" s="198"/>
      <c r="F201" s="198"/>
      <c r="G201" s="207" t="s">
        <v>506</v>
      </c>
      <c r="H201" s="207"/>
      <c r="I201" s="208"/>
    </row>
    <row r="202" spans="2:9">
      <c r="B202" s="70"/>
      <c r="C202" s="74" t="s">
        <v>554</v>
      </c>
      <c r="D202" s="198" t="s">
        <v>554</v>
      </c>
      <c r="E202" s="198"/>
      <c r="F202" s="198"/>
      <c r="G202" s="204"/>
      <c r="H202" s="202"/>
      <c r="I202" s="203"/>
    </row>
    <row r="203" spans="2:9">
      <c r="B203" s="70"/>
      <c r="C203" s="74" t="s">
        <v>554</v>
      </c>
      <c r="D203" s="198" t="s">
        <v>554</v>
      </c>
      <c r="E203" s="198"/>
      <c r="F203" s="198"/>
      <c r="G203" s="200"/>
      <c r="H203" s="200"/>
      <c r="I203" s="201"/>
    </row>
    <row r="204" spans="2:9">
      <c r="B204" s="70"/>
      <c r="C204" s="71"/>
      <c r="D204" s="198"/>
      <c r="E204" s="198"/>
      <c r="F204" s="198"/>
      <c r="G204" s="52"/>
      <c r="H204" s="75" t="s">
        <v>220</v>
      </c>
      <c r="I204" s="76" t="s">
        <v>443</v>
      </c>
    </row>
    <row r="205" spans="2:9" ht="25">
      <c r="B205" s="70"/>
      <c r="C205" s="71"/>
      <c r="D205" s="198"/>
      <c r="E205" s="198"/>
      <c r="F205" s="198"/>
      <c r="G205" s="71"/>
      <c r="H205" s="77" t="s">
        <v>229</v>
      </c>
      <c r="I205" s="78" t="s">
        <v>487</v>
      </c>
    </row>
    <row r="206" spans="2:9">
      <c r="B206" s="192" t="s">
        <v>231</v>
      </c>
      <c r="C206" s="193"/>
      <c r="D206" s="193"/>
      <c r="E206" s="194" t="s">
        <v>254</v>
      </c>
      <c r="F206" s="194"/>
      <c r="G206" s="71"/>
      <c r="H206" s="75" t="s">
        <v>230</v>
      </c>
      <c r="I206" s="76" t="s">
        <v>283</v>
      </c>
    </row>
    <row r="207" spans="2:9">
      <c r="B207" s="195" t="s">
        <v>232</v>
      </c>
      <c r="C207" s="196"/>
      <c r="D207" s="196"/>
      <c r="E207" s="197" t="s">
        <v>294</v>
      </c>
      <c r="F207" s="197"/>
      <c r="G207" s="79"/>
      <c r="H207" s="80" t="s">
        <v>223</v>
      </c>
      <c r="I207" s="81" t="s">
        <v>457</v>
      </c>
    </row>
    <row r="208" spans="2:9">
      <c r="B208" s="72"/>
      <c r="C208" s="72"/>
      <c r="D208" s="72"/>
      <c r="E208" s="86"/>
      <c r="F208" s="86"/>
      <c r="G208" s="94"/>
      <c r="H208" s="83"/>
      <c r="I208" s="84"/>
    </row>
    <row r="209" spans="2:9">
      <c r="B209" s="66" t="s">
        <v>280</v>
      </c>
      <c r="C209" s="67"/>
      <c r="D209" s="67" t="s">
        <v>488</v>
      </c>
      <c r="E209" s="199" t="s">
        <v>562</v>
      </c>
      <c r="F209" s="199"/>
      <c r="G209" s="199"/>
      <c r="H209" s="68" t="s">
        <v>228</v>
      </c>
      <c r="I209" s="69" t="s">
        <v>249</v>
      </c>
    </row>
    <row r="210" spans="2:9">
      <c r="B210" s="70"/>
      <c r="C210" s="71"/>
      <c r="D210" s="72"/>
      <c r="E210" s="73"/>
      <c r="F210" s="71"/>
      <c r="G210" s="73"/>
      <c r="H210" s="82"/>
      <c r="I210" s="91"/>
    </row>
    <row r="211" spans="2:9" ht="73" customHeight="1">
      <c r="B211" s="70"/>
      <c r="C211" s="74" t="s">
        <v>549</v>
      </c>
      <c r="D211" s="198" t="s">
        <v>11</v>
      </c>
      <c r="E211" s="198"/>
      <c r="F211" s="198"/>
      <c r="G211" s="202" t="s">
        <v>489</v>
      </c>
      <c r="H211" s="202"/>
      <c r="I211" s="203"/>
    </row>
    <row r="212" spans="2:9">
      <c r="B212" s="70"/>
      <c r="C212" s="74" t="s">
        <v>550</v>
      </c>
      <c r="D212" s="198" t="s">
        <v>10</v>
      </c>
      <c r="E212" s="198"/>
      <c r="F212" s="198"/>
      <c r="G212" s="202" t="s">
        <v>443</v>
      </c>
      <c r="H212" s="202"/>
      <c r="I212" s="203"/>
    </row>
    <row r="213" spans="2:9" ht="147" customHeight="1">
      <c r="B213" s="70"/>
      <c r="C213" s="74"/>
      <c r="D213" s="200" t="s">
        <v>579</v>
      </c>
      <c r="E213" s="200"/>
      <c r="F213" s="200"/>
      <c r="G213" s="200"/>
      <c r="H213" s="200"/>
      <c r="I213" s="224"/>
    </row>
    <row r="214" spans="2:9">
      <c r="B214" s="70"/>
      <c r="C214" s="74" t="s">
        <v>554</v>
      </c>
      <c r="D214" s="198" t="s">
        <v>554</v>
      </c>
      <c r="E214" s="198"/>
      <c r="F214" s="198"/>
      <c r="G214" s="200"/>
      <c r="H214" s="200"/>
      <c r="I214" s="201"/>
    </row>
    <row r="215" spans="2:9">
      <c r="B215" s="70"/>
      <c r="C215" s="71"/>
      <c r="D215" s="198"/>
      <c r="E215" s="198"/>
      <c r="F215" s="198"/>
      <c r="G215" s="52"/>
      <c r="H215" s="75" t="s">
        <v>220</v>
      </c>
      <c r="I215" s="76"/>
    </row>
    <row r="216" spans="2:9">
      <c r="B216" s="70"/>
      <c r="C216" s="71"/>
      <c r="D216" s="198"/>
      <c r="E216" s="198"/>
      <c r="F216" s="198"/>
      <c r="G216" s="71"/>
      <c r="H216" s="77" t="s">
        <v>229</v>
      </c>
      <c r="I216" s="78"/>
    </row>
    <row r="217" spans="2:9">
      <c r="B217" s="192" t="s">
        <v>231</v>
      </c>
      <c r="C217" s="193"/>
      <c r="D217" s="193"/>
      <c r="E217" s="194" t="s">
        <v>268</v>
      </c>
      <c r="F217" s="194"/>
      <c r="G217" s="71"/>
      <c r="H217" s="75" t="s">
        <v>230</v>
      </c>
      <c r="I217" s="76"/>
    </row>
    <row r="218" spans="2:9">
      <c r="B218" s="195" t="s">
        <v>232</v>
      </c>
      <c r="C218" s="196"/>
      <c r="D218" s="196"/>
      <c r="E218" s="197" t="s">
        <v>294</v>
      </c>
      <c r="F218" s="197"/>
      <c r="G218" s="79"/>
      <c r="H218" s="80" t="s">
        <v>223</v>
      </c>
      <c r="I218" s="81"/>
    </row>
    <row r="219" spans="2:9">
      <c r="B219" s="72"/>
      <c r="C219" s="72"/>
      <c r="D219" s="72"/>
      <c r="E219" s="86"/>
      <c r="F219" s="86"/>
      <c r="G219" s="94"/>
      <c r="H219" s="83"/>
      <c r="I219" s="84"/>
    </row>
    <row r="220" spans="2:9">
      <c r="B220" s="66" t="s">
        <v>280</v>
      </c>
      <c r="C220" s="67"/>
      <c r="D220" s="67" t="s">
        <v>517</v>
      </c>
      <c r="E220" s="199" t="s">
        <v>563</v>
      </c>
      <c r="F220" s="199"/>
      <c r="G220" s="199"/>
      <c r="H220" s="68" t="s">
        <v>228</v>
      </c>
      <c r="I220" s="69" t="s">
        <v>249</v>
      </c>
    </row>
    <row r="221" spans="2:9">
      <c r="B221" s="70"/>
      <c r="C221" s="71"/>
      <c r="D221" s="72"/>
      <c r="E221" s="73"/>
      <c r="F221" s="71"/>
      <c r="G221" s="73"/>
      <c r="H221" s="82"/>
      <c r="I221" s="91"/>
    </row>
    <row r="222" spans="2:9" ht="24" customHeight="1">
      <c r="B222" s="70"/>
      <c r="C222" s="74" t="s">
        <v>549</v>
      </c>
      <c r="D222" s="198" t="s">
        <v>451</v>
      </c>
      <c r="E222" s="198"/>
      <c r="F222" s="198"/>
      <c r="G222" s="202" t="s">
        <v>523</v>
      </c>
      <c r="H222" s="202"/>
      <c r="I222" s="203"/>
    </row>
    <row r="223" spans="2:9" ht="24" customHeight="1">
      <c r="B223" s="70"/>
      <c r="C223" s="74" t="s">
        <v>550</v>
      </c>
      <c r="D223" s="198" t="s">
        <v>12</v>
      </c>
      <c r="E223" s="198"/>
      <c r="F223" s="198"/>
      <c r="G223" s="202" t="s">
        <v>524</v>
      </c>
      <c r="H223" s="202"/>
      <c r="I223" s="203"/>
    </row>
    <row r="224" spans="2:9" ht="24" customHeight="1">
      <c r="B224" s="70"/>
      <c r="C224" s="74" t="s">
        <v>551</v>
      </c>
      <c r="D224" s="198" t="s">
        <v>13</v>
      </c>
      <c r="E224" s="198"/>
      <c r="F224" s="198"/>
      <c r="G224" s="202" t="s">
        <v>525</v>
      </c>
      <c r="H224" s="202"/>
      <c r="I224" s="203"/>
    </row>
    <row r="225" spans="2:9">
      <c r="B225" s="70"/>
      <c r="C225" s="74" t="s">
        <v>554</v>
      </c>
      <c r="D225" s="198" t="s">
        <v>554</v>
      </c>
      <c r="E225" s="198"/>
      <c r="F225" s="198"/>
      <c r="G225" s="200"/>
      <c r="H225" s="200"/>
      <c r="I225" s="201"/>
    </row>
    <row r="226" spans="2:9">
      <c r="B226" s="70"/>
      <c r="C226" s="71"/>
      <c r="D226" s="198"/>
      <c r="E226" s="198"/>
      <c r="F226" s="198"/>
      <c r="G226" s="52"/>
      <c r="H226" s="75" t="s">
        <v>220</v>
      </c>
      <c r="I226" s="76"/>
    </row>
    <row r="227" spans="2:9">
      <c r="B227" s="70"/>
      <c r="C227" s="71"/>
      <c r="D227" s="198"/>
      <c r="E227" s="198"/>
      <c r="F227" s="198"/>
      <c r="G227" s="71"/>
      <c r="H227" s="77" t="s">
        <v>229</v>
      </c>
      <c r="I227" s="78"/>
    </row>
    <row r="228" spans="2:9">
      <c r="B228" s="192" t="s">
        <v>231</v>
      </c>
      <c r="C228" s="193"/>
      <c r="D228" s="193"/>
      <c r="E228" s="194" t="s">
        <v>255</v>
      </c>
      <c r="F228" s="194"/>
      <c r="G228" s="71"/>
      <c r="H228" s="75" t="s">
        <v>230</v>
      </c>
      <c r="I228" s="76"/>
    </row>
    <row r="229" spans="2:9">
      <c r="B229" s="195" t="s">
        <v>232</v>
      </c>
      <c r="C229" s="196"/>
      <c r="D229" s="196"/>
      <c r="E229" s="197" t="s">
        <v>294</v>
      </c>
      <c r="F229" s="197"/>
      <c r="G229" s="79"/>
      <c r="H229" s="80" t="s">
        <v>223</v>
      </c>
      <c r="I229" s="81"/>
    </row>
    <row r="230" spans="2:9">
      <c r="B230" s="72"/>
      <c r="C230" s="72"/>
      <c r="D230" s="72"/>
      <c r="E230" s="86"/>
      <c r="F230" s="86"/>
      <c r="G230" s="94"/>
      <c r="H230" s="83"/>
      <c r="I230" s="84"/>
    </row>
    <row r="231" spans="2:9">
      <c r="B231" s="66" t="s">
        <v>280</v>
      </c>
      <c r="C231" s="67"/>
      <c r="D231" s="67" t="s">
        <v>509</v>
      </c>
      <c r="E231" s="199" t="s">
        <v>564</v>
      </c>
      <c r="F231" s="199"/>
      <c r="G231" s="199"/>
      <c r="H231" s="68" t="s">
        <v>228</v>
      </c>
      <c r="I231" s="69" t="s">
        <v>249</v>
      </c>
    </row>
    <row r="232" spans="2:9">
      <c r="B232" s="70"/>
      <c r="C232" s="71"/>
      <c r="D232" s="72"/>
      <c r="E232" s="73"/>
      <c r="F232" s="71"/>
      <c r="G232" s="73"/>
      <c r="H232" s="82"/>
      <c r="I232" s="91"/>
    </row>
    <row r="233" spans="2:9" ht="24" customHeight="1">
      <c r="B233" s="70"/>
      <c r="C233" s="74" t="s">
        <v>549</v>
      </c>
      <c r="D233" s="198" t="s">
        <v>290</v>
      </c>
      <c r="E233" s="198"/>
      <c r="F233" s="198"/>
      <c r="G233" s="202" t="s">
        <v>510</v>
      </c>
      <c r="H233" s="202"/>
      <c r="I233" s="203"/>
    </row>
    <row r="234" spans="2:9" ht="24" customHeight="1">
      <c r="B234" s="70"/>
      <c r="C234" s="74" t="s">
        <v>550</v>
      </c>
      <c r="D234" s="198" t="s">
        <v>291</v>
      </c>
      <c r="E234" s="198"/>
      <c r="F234" s="198"/>
      <c r="G234" s="202" t="s">
        <v>511</v>
      </c>
      <c r="H234" s="202"/>
      <c r="I234" s="203"/>
    </row>
    <row r="235" spans="2:9" ht="24" customHeight="1">
      <c r="B235" s="70"/>
      <c r="C235" s="74" t="s">
        <v>551</v>
      </c>
      <c r="D235" s="198" t="s">
        <v>292</v>
      </c>
      <c r="E235" s="198"/>
      <c r="F235" s="198"/>
      <c r="G235" s="202" t="s">
        <v>512</v>
      </c>
      <c r="H235" s="202"/>
      <c r="I235" s="203"/>
    </row>
    <row r="236" spans="2:9" ht="24" customHeight="1">
      <c r="B236" s="70"/>
      <c r="C236" s="74" t="s">
        <v>552</v>
      </c>
      <c r="D236" s="198" t="s">
        <v>431</v>
      </c>
      <c r="E236" s="198"/>
      <c r="F236" s="198"/>
      <c r="G236" s="202" t="s">
        <v>294</v>
      </c>
      <c r="H236" s="202"/>
      <c r="I236" s="203"/>
    </row>
    <row r="237" spans="2:9">
      <c r="B237" s="70"/>
      <c r="C237" s="71"/>
      <c r="D237" s="198"/>
      <c r="E237" s="198"/>
      <c r="F237" s="198"/>
      <c r="G237" s="52"/>
      <c r="H237" s="75" t="s">
        <v>220</v>
      </c>
      <c r="I237" s="76" t="s">
        <v>457</v>
      </c>
    </row>
    <row r="238" spans="2:9" ht="25">
      <c r="B238" s="70"/>
      <c r="C238" s="71"/>
      <c r="D238" s="198"/>
      <c r="E238" s="198"/>
      <c r="F238" s="198"/>
      <c r="G238" s="71"/>
      <c r="H238" s="77" t="s">
        <v>229</v>
      </c>
      <c r="I238" s="78" t="s">
        <v>457</v>
      </c>
    </row>
    <row r="239" spans="2:9">
      <c r="B239" s="192" t="s">
        <v>231</v>
      </c>
      <c r="C239" s="193"/>
      <c r="D239" s="193"/>
      <c r="E239" s="194" t="s">
        <v>255</v>
      </c>
      <c r="F239" s="194"/>
      <c r="G239" s="71"/>
      <c r="H239" s="75" t="s">
        <v>230</v>
      </c>
      <c r="I239" s="76" t="s">
        <v>457</v>
      </c>
    </row>
    <row r="240" spans="2:9">
      <c r="B240" s="195" t="s">
        <v>232</v>
      </c>
      <c r="C240" s="196"/>
      <c r="D240" s="196"/>
      <c r="E240" s="197" t="s">
        <v>294</v>
      </c>
      <c r="F240" s="197"/>
      <c r="G240" s="79"/>
      <c r="H240" s="80" t="s">
        <v>223</v>
      </c>
      <c r="I240" s="81" t="s">
        <v>526</v>
      </c>
    </row>
    <row r="241" spans="2:9">
      <c r="B241" s="72"/>
      <c r="C241" s="72"/>
      <c r="D241" s="72"/>
      <c r="E241" s="86"/>
      <c r="F241" s="86"/>
      <c r="G241" s="94"/>
      <c r="H241" s="83"/>
      <c r="I241" s="84"/>
    </row>
    <row r="242" spans="2:9">
      <c r="B242" s="66" t="s">
        <v>280</v>
      </c>
      <c r="C242" s="67"/>
      <c r="D242" s="67" t="s">
        <v>529</v>
      </c>
      <c r="E242" s="199" t="s">
        <v>565</v>
      </c>
      <c r="F242" s="199"/>
      <c r="G242" s="199"/>
      <c r="H242" s="68" t="s">
        <v>228</v>
      </c>
      <c r="I242" s="69" t="s">
        <v>249</v>
      </c>
    </row>
    <row r="243" spans="2:9">
      <c r="B243" s="70"/>
      <c r="C243" s="71"/>
      <c r="D243" s="72"/>
      <c r="E243" s="73"/>
      <c r="F243" s="71"/>
      <c r="G243" s="73"/>
      <c r="H243" s="82"/>
      <c r="I243" s="91"/>
    </row>
    <row r="244" spans="2:9" ht="24" customHeight="1">
      <c r="B244" s="70"/>
      <c r="C244" s="74" t="s">
        <v>549</v>
      </c>
      <c r="D244" s="198" t="s">
        <v>11</v>
      </c>
      <c r="E244" s="198"/>
      <c r="F244" s="198"/>
      <c r="G244" s="222" t="s">
        <v>527</v>
      </c>
      <c r="H244" s="222"/>
      <c r="I244" s="201"/>
    </row>
    <row r="245" spans="2:9">
      <c r="B245" s="70"/>
      <c r="C245" s="74" t="s">
        <v>550</v>
      </c>
      <c r="D245" s="198" t="s">
        <v>16</v>
      </c>
      <c r="E245" s="198"/>
      <c r="F245" s="198"/>
      <c r="G245" s="222" t="s">
        <v>528</v>
      </c>
      <c r="H245" s="222"/>
      <c r="I245" s="201"/>
    </row>
    <row r="246" spans="2:9" ht="24" customHeight="1">
      <c r="B246" s="70"/>
      <c r="C246" s="74" t="s">
        <v>551</v>
      </c>
      <c r="D246" s="198" t="s">
        <v>430</v>
      </c>
      <c r="E246" s="198"/>
      <c r="F246" s="198"/>
      <c r="G246" s="222" t="s">
        <v>530</v>
      </c>
      <c r="H246" s="222"/>
      <c r="I246" s="201"/>
    </row>
    <row r="247" spans="2:9">
      <c r="B247" s="70"/>
      <c r="C247" s="74" t="s">
        <v>554</v>
      </c>
      <c r="D247" s="198" t="s">
        <v>554</v>
      </c>
      <c r="E247" s="198"/>
      <c r="F247" s="198"/>
      <c r="G247" s="222"/>
      <c r="H247" s="222"/>
      <c r="I247" s="201"/>
    </row>
    <row r="248" spans="2:9" ht="48" customHeight="1">
      <c r="B248" s="70"/>
      <c r="C248" s="71"/>
      <c r="D248" s="222" t="s">
        <v>531</v>
      </c>
      <c r="E248" s="222"/>
      <c r="F248" s="222"/>
      <c r="G248" s="73"/>
      <c r="H248" s="75" t="s">
        <v>220</v>
      </c>
      <c r="I248" s="76" t="s">
        <v>444</v>
      </c>
    </row>
    <row r="249" spans="2:9" ht="25">
      <c r="B249" s="70"/>
      <c r="C249" s="71"/>
      <c r="D249" s="198"/>
      <c r="E249" s="198"/>
      <c r="F249" s="198"/>
      <c r="G249" s="71"/>
      <c r="H249" s="77" t="s">
        <v>229</v>
      </c>
      <c r="I249" s="78" t="s">
        <v>516</v>
      </c>
    </row>
    <row r="250" spans="2:9">
      <c r="B250" s="192" t="s">
        <v>231</v>
      </c>
      <c r="C250" s="193"/>
      <c r="D250" s="193"/>
      <c r="E250" s="223" t="s">
        <v>255</v>
      </c>
      <c r="F250" s="223"/>
      <c r="G250" s="71"/>
      <c r="H250" s="75" t="s">
        <v>230</v>
      </c>
      <c r="I250" s="76" t="s">
        <v>283</v>
      </c>
    </row>
    <row r="251" spans="2:9">
      <c r="B251" s="195" t="s">
        <v>232</v>
      </c>
      <c r="C251" s="196"/>
      <c r="D251" s="196"/>
      <c r="E251" s="197" t="s">
        <v>220</v>
      </c>
      <c r="F251" s="197"/>
      <c r="G251" s="79"/>
      <c r="H251" s="80" t="s">
        <v>223</v>
      </c>
      <c r="I251" s="81" t="s">
        <v>457</v>
      </c>
    </row>
    <row r="252" spans="2:9">
      <c r="B252" s="72"/>
      <c r="C252" s="72"/>
      <c r="D252" s="72"/>
      <c r="E252" s="86"/>
      <c r="F252" s="86"/>
      <c r="G252" s="94"/>
      <c r="H252" s="83"/>
      <c r="I252" s="84"/>
    </row>
    <row r="253" spans="2:9">
      <c r="B253" s="66" t="s">
        <v>280</v>
      </c>
      <c r="C253" s="67"/>
      <c r="D253" s="67" t="s">
        <v>513</v>
      </c>
      <c r="E253" s="199" t="s">
        <v>566</v>
      </c>
      <c r="F253" s="199"/>
      <c r="G253" s="199"/>
      <c r="H253" s="68" t="s">
        <v>228</v>
      </c>
      <c r="I253" s="69" t="s">
        <v>249</v>
      </c>
    </row>
    <row r="254" spans="2:9">
      <c r="B254" s="70"/>
      <c r="C254" s="71"/>
      <c r="D254" s="72"/>
      <c r="E254" s="73"/>
      <c r="F254" s="71"/>
      <c r="G254" s="73"/>
      <c r="H254" s="82"/>
      <c r="I254" s="91"/>
    </row>
    <row r="255" spans="2:9" ht="48" customHeight="1">
      <c r="B255" s="70"/>
      <c r="C255" s="74" t="s">
        <v>549</v>
      </c>
      <c r="D255" s="198" t="s">
        <v>10</v>
      </c>
      <c r="E255" s="198"/>
      <c r="F255" s="198"/>
      <c r="G255" s="222" t="s">
        <v>514</v>
      </c>
      <c r="H255" s="222"/>
      <c r="I255" s="201"/>
    </row>
    <row r="256" spans="2:9">
      <c r="B256" s="70"/>
      <c r="C256" s="74" t="s">
        <v>554</v>
      </c>
      <c r="D256" s="198" t="s">
        <v>554</v>
      </c>
      <c r="E256" s="198"/>
      <c r="F256" s="198"/>
      <c r="G256" s="222"/>
      <c r="H256" s="222"/>
      <c r="I256" s="201"/>
    </row>
    <row r="257" spans="2:9">
      <c r="B257" s="70"/>
      <c r="C257" s="74" t="s">
        <v>554</v>
      </c>
      <c r="D257" s="198" t="s">
        <v>554</v>
      </c>
      <c r="E257" s="198"/>
      <c r="F257" s="198"/>
      <c r="G257" s="222"/>
      <c r="H257" s="222"/>
      <c r="I257" s="201"/>
    </row>
    <row r="258" spans="2:9">
      <c r="B258" s="70"/>
      <c r="C258" s="74" t="s">
        <v>554</v>
      </c>
      <c r="D258" s="198" t="s">
        <v>554</v>
      </c>
      <c r="E258" s="198"/>
      <c r="F258" s="198"/>
      <c r="G258" s="222"/>
      <c r="H258" s="222"/>
      <c r="I258" s="201"/>
    </row>
    <row r="259" spans="2:9">
      <c r="B259" s="70"/>
      <c r="C259" s="71"/>
      <c r="D259" s="198"/>
      <c r="E259" s="198"/>
      <c r="F259" s="198"/>
      <c r="G259" s="52"/>
      <c r="H259" s="75" t="s">
        <v>220</v>
      </c>
      <c r="I259" s="76" t="s">
        <v>444</v>
      </c>
    </row>
    <row r="260" spans="2:9" ht="25">
      <c r="B260" s="70"/>
      <c r="C260" s="71"/>
      <c r="D260" s="198"/>
      <c r="E260" s="198"/>
      <c r="F260" s="198"/>
      <c r="G260" s="71"/>
      <c r="H260" s="77" t="s">
        <v>229</v>
      </c>
      <c r="I260" s="78" t="s">
        <v>516</v>
      </c>
    </row>
    <row r="261" spans="2:9">
      <c r="B261" s="192" t="s">
        <v>231</v>
      </c>
      <c r="C261" s="193"/>
      <c r="D261" s="193"/>
      <c r="E261" s="194" t="s">
        <v>255</v>
      </c>
      <c r="F261" s="194"/>
      <c r="G261" s="71"/>
      <c r="H261" s="75" t="s">
        <v>230</v>
      </c>
      <c r="I261" s="76" t="s">
        <v>283</v>
      </c>
    </row>
    <row r="262" spans="2:9">
      <c r="B262" s="195" t="s">
        <v>232</v>
      </c>
      <c r="C262" s="196"/>
      <c r="D262" s="196"/>
      <c r="E262" s="197" t="s">
        <v>220</v>
      </c>
      <c r="F262" s="197"/>
      <c r="G262" s="79"/>
      <c r="H262" s="80" t="s">
        <v>223</v>
      </c>
      <c r="I262" s="81" t="s">
        <v>457</v>
      </c>
    </row>
    <row r="264" spans="2:9">
      <c r="B264" s="66" t="s">
        <v>280</v>
      </c>
      <c r="C264" s="67"/>
      <c r="D264" s="67" t="s">
        <v>518</v>
      </c>
      <c r="E264" s="199" t="s">
        <v>567</v>
      </c>
      <c r="F264" s="199"/>
      <c r="G264" s="199"/>
      <c r="H264" s="68" t="s">
        <v>228</v>
      </c>
      <c r="I264" s="69" t="s">
        <v>249</v>
      </c>
    </row>
    <row r="265" spans="2:9">
      <c r="B265" s="70"/>
      <c r="C265" s="71"/>
      <c r="D265" s="72"/>
      <c r="E265" s="73"/>
      <c r="F265" s="71"/>
      <c r="G265" s="73"/>
      <c r="H265" s="82"/>
      <c r="I265" s="91"/>
    </row>
    <row r="266" spans="2:9" ht="49" customHeight="1">
      <c r="B266" s="70"/>
      <c r="C266" s="74" t="s">
        <v>549</v>
      </c>
      <c r="D266" s="198" t="s">
        <v>18</v>
      </c>
      <c r="E266" s="198"/>
      <c r="F266" s="198"/>
      <c r="G266" s="222" t="s">
        <v>520</v>
      </c>
      <c r="H266" s="222"/>
      <c r="I266" s="201"/>
    </row>
    <row r="267" spans="2:9" ht="24" customHeight="1">
      <c r="B267" s="70"/>
      <c r="C267" s="74" t="s">
        <v>550</v>
      </c>
      <c r="D267" s="198" t="s">
        <v>19</v>
      </c>
      <c r="E267" s="198"/>
      <c r="F267" s="198"/>
      <c r="G267" s="92" t="s">
        <v>519</v>
      </c>
      <c r="H267" s="92"/>
      <c r="I267" s="90"/>
    </row>
    <row r="268" spans="2:9" ht="24" customHeight="1">
      <c r="B268" s="70"/>
      <c r="C268" s="74" t="s">
        <v>551</v>
      </c>
      <c r="D268" s="198" t="s">
        <v>20</v>
      </c>
      <c r="E268" s="198"/>
      <c r="F268" s="198"/>
      <c r="G268" s="222" t="s">
        <v>522</v>
      </c>
      <c r="H268" s="222"/>
      <c r="I268" s="201"/>
    </row>
    <row r="269" spans="2:9" ht="24" customHeight="1">
      <c r="B269" s="70"/>
      <c r="C269" s="74" t="s">
        <v>554</v>
      </c>
      <c r="D269" s="198" t="s">
        <v>554</v>
      </c>
      <c r="E269" s="198"/>
      <c r="F269" s="198"/>
      <c r="G269" s="222"/>
      <c r="H269" s="222"/>
      <c r="I269" s="201"/>
    </row>
    <row r="270" spans="2:9" ht="24" customHeight="1">
      <c r="B270" s="70"/>
      <c r="C270" s="71"/>
      <c r="D270" s="198"/>
      <c r="E270" s="198"/>
      <c r="F270" s="198"/>
      <c r="G270" s="52"/>
      <c r="H270" s="75" t="s">
        <v>220</v>
      </c>
      <c r="I270" s="76" t="s">
        <v>457</v>
      </c>
    </row>
    <row r="271" spans="2:9" ht="25">
      <c r="B271" s="70"/>
      <c r="C271" s="71"/>
      <c r="D271" s="198"/>
      <c r="E271" s="198"/>
      <c r="F271" s="198"/>
      <c r="G271" s="71"/>
      <c r="H271" s="77" t="s">
        <v>229</v>
      </c>
      <c r="I271" s="78" t="s">
        <v>457</v>
      </c>
    </row>
    <row r="272" spans="2:9">
      <c r="B272" s="192" t="s">
        <v>231</v>
      </c>
      <c r="C272" s="193"/>
      <c r="D272" s="193"/>
      <c r="E272" s="194" t="s">
        <v>254</v>
      </c>
      <c r="F272" s="194"/>
      <c r="G272" s="71"/>
      <c r="H272" s="75" t="s">
        <v>230</v>
      </c>
      <c r="I272" s="76" t="s">
        <v>457</v>
      </c>
    </row>
    <row r="273" spans="2:9">
      <c r="B273" s="195" t="s">
        <v>232</v>
      </c>
      <c r="C273" s="196"/>
      <c r="D273" s="196"/>
      <c r="E273" s="197" t="s">
        <v>294</v>
      </c>
      <c r="F273" s="197"/>
      <c r="G273" s="79"/>
      <c r="H273" s="80" t="s">
        <v>223</v>
      </c>
      <c r="I273" s="81" t="s">
        <v>521</v>
      </c>
    </row>
    <row r="275" spans="2:9">
      <c r="B275" s="66" t="s">
        <v>280</v>
      </c>
      <c r="C275" s="67"/>
      <c r="D275" s="67" t="s">
        <v>490</v>
      </c>
      <c r="E275" s="199" t="s">
        <v>568</v>
      </c>
      <c r="F275" s="199"/>
      <c r="G275" s="199"/>
      <c r="H275" s="68" t="s">
        <v>228</v>
      </c>
      <c r="I275" s="69" t="s">
        <v>249</v>
      </c>
    </row>
    <row r="276" spans="2:9">
      <c r="B276" s="70"/>
      <c r="C276" s="71"/>
      <c r="D276" s="72"/>
      <c r="E276" s="73"/>
      <c r="F276" s="71"/>
      <c r="G276" s="73"/>
      <c r="H276" s="82"/>
      <c r="I276" s="91"/>
    </row>
    <row r="277" spans="2:9">
      <c r="B277" s="70"/>
      <c r="C277" s="74" t="s">
        <v>549</v>
      </c>
      <c r="D277" s="198" t="s">
        <v>21</v>
      </c>
      <c r="E277" s="198"/>
      <c r="F277" s="198"/>
      <c r="G277" s="202"/>
      <c r="H277" s="202"/>
      <c r="I277" s="203"/>
    </row>
    <row r="278" spans="2:9" ht="104" customHeight="1">
      <c r="B278" s="70"/>
      <c r="C278" s="74" t="s">
        <v>554</v>
      </c>
      <c r="D278" s="198" t="s">
        <v>554</v>
      </c>
      <c r="E278" s="198"/>
      <c r="F278" s="198"/>
      <c r="G278" s="205" t="s">
        <v>491</v>
      </c>
      <c r="H278" s="205"/>
      <c r="I278" s="206"/>
    </row>
    <row r="279" spans="2:9" ht="101" customHeight="1">
      <c r="B279" s="70"/>
      <c r="C279" s="74" t="s">
        <v>554</v>
      </c>
      <c r="D279" s="198" t="s">
        <v>554</v>
      </c>
      <c r="E279" s="198"/>
      <c r="F279" s="198"/>
      <c r="G279" s="205" t="s">
        <v>492</v>
      </c>
      <c r="H279" s="205"/>
      <c r="I279" s="206"/>
    </row>
    <row r="280" spans="2:9">
      <c r="B280" s="70"/>
      <c r="C280" s="74" t="s">
        <v>554</v>
      </c>
      <c r="D280" s="198" t="s">
        <v>554</v>
      </c>
      <c r="E280" s="198"/>
      <c r="F280" s="198"/>
      <c r="G280" s="200"/>
      <c r="H280" s="200"/>
      <c r="I280" s="201"/>
    </row>
    <row r="281" spans="2:9">
      <c r="B281" s="70"/>
      <c r="C281" s="71"/>
      <c r="D281" s="198"/>
      <c r="E281" s="198"/>
      <c r="F281" s="198"/>
      <c r="G281" s="52"/>
      <c r="H281" s="75" t="s">
        <v>220</v>
      </c>
      <c r="I281" s="76"/>
    </row>
    <row r="282" spans="2:9">
      <c r="B282" s="70"/>
      <c r="C282" s="71"/>
      <c r="D282" s="198"/>
      <c r="E282" s="198"/>
      <c r="F282" s="198"/>
      <c r="G282" s="71"/>
      <c r="H282" s="77" t="s">
        <v>229</v>
      </c>
      <c r="I282" s="78"/>
    </row>
    <row r="283" spans="2:9">
      <c r="B283" s="192" t="s">
        <v>231</v>
      </c>
      <c r="C283" s="193"/>
      <c r="D283" s="193"/>
      <c r="E283" s="194" t="s">
        <v>515</v>
      </c>
      <c r="F283" s="194"/>
      <c r="G283" s="194"/>
      <c r="H283" s="75" t="s">
        <v>230</v>
      </c>
      <c r="I283" s="76"/>
    </row>
    <row r="284" spans="2:9">
      <c r="B284" s="195" t="s">
        <v>232</v>
      </c>
      <c r="C284" s="196"/>
      <c r="D284" s="196"/>
      <c r="E284" s="197" t="s">
        <v>294</v>
      </c>
      <c r="F284" s="197"/>
      <c r="G284" s="79"/>
      <c r="H284" s="80" t="s">
        <v>223</v>
      </c>
      <c r="I284" s="81"/>
    </row>
    <row r="286" spans="2:9">
      <c r="B286" s="66" t="s">
        <v>280</v>
      </c>
      <c r="C286" s="67"/>
      <c r="D286" s="67" t="s">
        <v>541</v>
      </c>
      <c r="E286" s="199" t="s">
        <v>569</v>
      </c>
      <c r="F286" s="199"/>
      <c r="G286" s="199"/>
      <c r="H286" s="68" t="s">
        <v>228</v>
      </c>
      <c r="I286" s="69" t="s">
        <v>249</v>
      </c>
    </row>
    <row r="287" spans="2:9">
      <c r="B287" s="70"/>
      <c r="C287" s="71"/>
      <c r="D287" s="72"/>
      <c r="E287" s="73"/>
      <c r="F287" s="71"/>
      <c r="G287" s="73"/>
      <c r="H287" s="82"/>
      <c r="I287" s="91"/>
    </row>
    <row r="288" spans="2:9" ht="48" customHeight="1">
      <c r="B288" s="70"/>
      <c r="C288" s="74" t="s">
        <v>549</v>
      </c>
      <c r="D288" s="198" t="s">
        <v>10</v>
      </c>
      <c r="E288" s="198"/>
      <c r="F288" s="198"/>
      <c r="G288" s="222" t="s">
        <v>514</v>
      </c>
      <c r="H288" s="222"/>
      <c r="I288" s="201"/>
    </row>
    <row r="289" spans="2:9">
      <c r="B289" s="70"/>
      <c r="C289" s="74" t="s">
        <v>554</v>
      </c>
      <c r="D289" s="198" t="s">
        <v>554</v>
      </c>
      <c r="E289" s="198"/>
      <c r="F289" s="198"/>
      <c r="G289" s="222"/>
      <c r="H289" s="222"/>
      <c r="I289" s="201"/>
    </row>
    <row r="290" spans="2:9">
      <c r="B290" s="70"/>
      <c r="C290" s="74" t="s">
        <v>554</v>
      </c>
      <c r="D290" s="198" t="s">
        <v>554</v>
      </c>
      <c r="E290" s="198"/>
      <c r="F290" s="198"/>
      <c r="G290" s="222"/>
      <c r="H290" s="222"/>
      <c r="I290" s="201"/>
    </row>
    <row r="291" spans="2:9">
      <c r="B291" s="70"/>
      <c r="C291" s="74" t="s">
        <v>554</v>
      </c>
      <c r="D291" s="198" t="s">
        <v>554</v>
      </c>
      <c r="E291" s="198"/>
      <c r="F291" s="198"/>
      <c r="G291" s="222"/>
      <c r="H291" s="222"/>
      <c r="I291" s="201"/>
    </row>
    <row r="292" spans="2:9">
      <c r="B292" s="70"/>
      <c r="C292" s="71"/>
      <c r="D292" s="198"/>
      <c r="E292" s="198"/>
      <c r="F292" s="198"/>
      <c r="G292" s="52"/>
      <c r="H292" s="75" t="s">
        <v>220</v>
      </c>
      <c r="I292" s="76" t="s">
        <v>444</v>
      </c>
    </row>
    <row r="293" spans="2:9" ht="25">
      <c r="B293" s="70"/>
      <c r="C293" s="71"/>
      <c r="D293" s="198"/>
      <c r="E293" s="198"/>
      <c r="F293" s="198"/>
      <c r="G293" s="71"/>
      <c r="H293" s="77" t="s">
        <v>229</v>
      </c>
      <c r="I293" s="78" t="s">
        <v>516</v>
      </c>
    </row>
    <row r="294" spans="2:9">
      <c r="B294" s="192" t="s">
        <v>231</v>
      </c>
      <c r="C294" s="193"/>
      <c r="D294" s="193"/>
      <c r="E294" s="194" t="s">
        <v>255</v>
      </c>
      <c r="F294" s="194"/>
      <c r="G294" s="71"/>
      <c r="H294" s="75" t="s">
        <v>230</v>
      </c>
      <c r="I294" s="76" t="s">
        <v>283</v>
      </c>
    </row>
    <row r="295" spans="2:9">
      <c r="B295" s="195" t="s">
        <v>232</v>
      </c>
      <c r="C295" s="196"/>
      <c r="D295" s="196"/>
      <c r="E295" s="197" t="s">
        <v>220</v>
      </c>
      <c r="F295" s="197"/>
      <c r="G295" s="79"/>
      <c r="H295" s="80" t="s">
        <v>223</v>
      </c>
      <c r="I295" s="81" t="s">
        <v>457</v>
      </c>
    </row>
    <row r="297" spans="2:9">
      <c r="B297" s="66" t="s">
        <v>280</v>
      </c>
      <c r="C297" s="67"/>
      <c r="D297" s="67" t="s">
        <v>544</v>
      </c>
      <c r="E297" s="199" t="s">
        <v>570</v>
      </c>
      <c r="F297" s="199"/>
      <c r="G297" s="199"/>
      <c r="H297" s="68" t="s">
        <v>228</v>
      </c>
      <c r="I297" s="69" t="s">
        <v>248</v>
      </c>
    </row>
    <row r="298" spans="2:9">
      <c r="B298" s="70"/>
      <c r="C298" s="71"/>
      <c r="D298" s="72"/>
      <c r="E298" s="73"/>
      <c r="F298" s="71"/>
      <c r="G298" s="73"/>
      <c r="H298" s="82"/>
      <c r="I298" s="91"/>
    </row>
    <row r="299" spans="2:9" ht="24" customHeight="1">
      <c r="B299" s="70"/>
      <c r="C299" s="74" t="s">
        <v>549</v>
      </c>
      <c r="D299" s="198" t="s">
        <v>17</v>
      </c>
      <c r="E299" s="198"/>
      <c r="F299" s="198"/>
      <c r="G299" s="202" t="s">
        <v>545</v>
      </c>
      <c r="H299" s="202"/>
      <c r="I299" s="203"/>
    </row>
    <row r="300" spans="2:9" ht="24" customHeight="1">
      <c r="B300" s="70"/>
      <c r="C300" s="74" t="s">
        <v>550</v>
      </c>
      <c r="D300" s="198" t="s">
        <v>11</v>
      </c>
      <c r="E300" s="198"/>
      <c r="F300" s="198"/>
      <c r="G300" s="202" t="s">
        <v>546</v>
      </c>
      <c r="H300" s="202"/>
      <c r="I300" s="203"/>
    </row>
    <row r="301" spans="2:9" ht="24" customHeight="1">
      <c r="B301" s="70"/>
      <c r="C301" s="74" t="s">
        <v>551</v>
      </c>
      <c r="D301" s="198" t="s">
        <v>293</v>
      </c>
      <c r="E301" s="198"/>
      <c r="F301" s="198"/>
      <c r="G301" s="202" t="s">
        <v>547</v>
      </c>
      <c r="H301" s="202"/>
      <c r="I301" s="203"/>
    </row>
    <row r="302" spans="2:9">
      <c r="B302" s="70"/>
      <c r="C302" s="74" t="s">
        <v>554</v>
      </c>
      <c r="D302" s="198" t="s">
        <v>554</v>
      </c>
      <c r="E302" s="198"/>
      <c r="F302" s="198"/>
      <c r="G302" s="202"/>
      <c r="H302" s="202"/>
      <c r="I302" s="203"/>
    </row>
    <row r="303" spans="2:9">
      <c r="B303" s="70"/>
      <c r="C303" s="71"/>
      <c r="D303" s="198"/>
      <c r="E303" s="198"/>
      <c r="F303" s="198"/>
      <c r="G303" s="52"/>
      <c r="H303" s="75" t="s">
        <v>220</v>
      </c>
      <c r="I303" s="76" t="s">
        <v>457</v>
      </c>
    </row>
    <row r="304" spans="2:9" ht="25">
      <c r="B304" s="70"/>
      <c r="C304" s="71"/>
      <c r="D304" s="198"/>
      <c r="E304" s="198"/>
      <c r="F304" s="198"/>
      <c r="G304" s="71"/>
      <c r="H304" s="77" t="s">
        <v>229</v>
      </c>
      <c r="I304" s="78" t="s">
        <v>457</v>
      </c>
    </row>
    <row r="305" spans="2:9">
      <c r="B305" s="192" t="s">
        <v>231</v>
      </c>
      <c r="C305" s="193"/>
      <c r="D305" s="193"/>
      <c r="E305" s="194" t="s">
        <v>255</v>
      </c>
      <c r="F305" s="194"/>
      <c r="G305" s="71"/>
      <c r="H305" s="75" t="s">
        <v>230</v>
      </c>
      <c r="I305" s="76" t="s">
        <v>457</v>
      </c>
    </row>
    <row r="306" spans="2:9">
      <c r="B306" s="195" t="s">
        <v>232</v>
      </c>
      <c r="C306" s="196"/>
      <c r="D306" s="196"/>
      <c r="E306" s="197" t="s">
        <v>294</v>
      </c>
      <c r="F306" s="197"/>
      <c r="G306" s="79"/>
      <c r="H306" s="80" t="s">
        <v>223</v>
      </c>
      <c r="I306" s="81">
        <v>1</v>
      </c>
    </row>
  </sheetData>
  <mergeCells count="418">
    <mergeCell ref="D93:F93"/>
    <mergeCell ref="D94:F94"/>
    <mergeCell ref="B95:D95"/>
    <mergeCell ref="E95:F95"/>
    <mergeCell ref="B96:D96"/>
    <mergeCell ref="E96:F96"/>
    <mergeCell ref="D302:F302"/>
    <mergeCell ref="G302:I302"/>
    <mergeCell ref="D303:F303"/>
    <mergeCell ref="D292:F292"/>
    <mergeCell ref="D293:F293"/>
    <mergeCell ref="B294:D294"/>
    <mergeCell ref="E294:F294"/>
    <mergeCell ref="B295:D295"/>
    <mergeCell ref="E295:F295"/>
    <mergeCell ref="E286:G286"/>
    <mergeCell ref="D288:F288"/>
    <mergeCell ref="G288:I288"/>
    <mergeCell ref="D289:F289"/>
    <mergeCell ref="G289:I289"/>
    <mergeCell ref="D290:F290"/>
    <mergeCell ref="G290:I290"/>
    <mergeCell ref="D291:F291"/>
    <mergeCell ref="G291:I291"/>
    <mergeCell ref="D304:F304"/>
    <mergeCell ref="B305:D305"/>
    <mergeCell ref="E305:F305"/>
    <mergeCell ref="B306:D306"/>
    <mergeCell ref="E306:F306"/>
    <mergeCell ref="E297:G297"/>
    <mergeCell ref="D299:F299"/>
    <mergeCell ref="G299:I299"/>
    <mergeCell ref="D300:F300"/>
    <mergeCell ref="G300:I300"/>
    <mergeCell ref="D301:F301"/>
    <mergeCell ref="G301:I301"/>
    <mergeCell ref="G191:I191"/>
    <mergeCell ref="D192:F192"/>
    <mergeCell ref="G192:I192"/>
    <mergeCell ref="B284:D284"/>
    <mergeCell ref="E284:F284"/>
    <mergeCell ref="E220:G220"/>
    <mergeCell ref="D222:F222"/>
    <mergeCell ref="G222:I222"/>
    <mergeCell ref="D223:F223"/>
    <mergeCell ref="G223:I223"/>
    <mergeCell ref="D224:F224"/>
    <mergeCell ref="G224:I224"/>
    <mergeCell ref="D225:F225"/>
    <mergeCell ref="G225:I225"/>
    <mergeCell ref="D226:F226"/>
    <mergeCell ref="D227:F227"/>
    <mergeCell ref="B228:D228"/>
    <mergeCell ref="E228:F228"/>
    <mergeCell ref="B229:D229"/>
    <mergeCell ref="E229:F229"/>
    <mergeCell ref="E283:G283"/>
    <mergeCell ref="E264:G264"/>
    <mergeCell ref="D236:F236"/>
    <mergeCell ref="G236:I236"/>
    <mergeCell ref="D237:F237"/>
    <mergeCell ref="E231:G231"/>
    <mergeCell ref="D233:F233"/>
    <mergeCell ref="G266:I266"/>
    <mergeCell ref="D267:F267"/>
    <mergeCell ref="G256:I256"/>
    <mergeCell ref="D268:F268"/>
    <mergeCell ref="D278:F278"/>
    <mergeCell ref="G278:I278"/>
    <mergeCell ref="D238:F238"/>
    <mergeCell ref="B239:D239"/>
    <mergeCell ref="E239:F239"/>
    <mergeCell ref="B240:D240"/>
    <mergeCell ref="E240:F240"/>
    <mergeCell ref="G244:I244"/>
    <mergeCell ref="D280:F280"/>
    <mergeCell ref="G280:I280"/>
    <mergeCell ref="E253:G253"/>
    <mergeCell ref="D255:F255"/>
    <mergeCell ref="G255:I255"/>
    <mergeCell ref="D256:F256"/>
    <mergeCell ref="D257:F257"/>
    <mergeCell ref="G257:I257"/>
    <mergeCell ref="D258:F258"/>
    <mergeCell ref="G258:I258"/>
    <mergeCell ref="D281:F281"/>
    <mergeCell ref="D282:F282"/>
    <mergeCell ref="B283:D283"/>
    <mergeCell ref="D259:F259"/>
    <mergeCell ref="D260:F260"/>
    <mergeCell ref="B261:D261"/>
    <mergeCell ref="E261:F261"/>
    <mergeCell ref="B262:D262"/>
    <mergeCell ref="E262:F262"/>
    <mergeCell ref="E275:G275"/>
    <mergeCell ref="D277:F277"/>
    <mergeCell ref="G277:I277"/>
    <mergeCell ref="G268:I268"/>
    <mergeCell ref="D269:F269"/>
    <mergeCell ref="G269:I269"/>
    <mergeCell ref="D270:F270"/>
    <mergeCell ref="D271:F271"/>
    <mergeCell ref="B272:D272"/>
    <mergeCell ref="E272:F272"/>
    <mergeCell ref="B273:D273"/>
    <mergeCell ref="E273:F273"/>
    <mergeCell ref="D266:F266"/>
    <mergeCell ref="D279:F279"/>
    <mergeCell ref="G279:I279"/>
    <mergeCell ref="E207:F207"/>
    <mergeCell ref="B250:D250"/>
    <mergeCell ref="E250:F250"/>
    <mergeCell ref="B251:D251"/>
    <mergeCell ref="E251:F251"/>
    <mergeCell ref="D248:F248"/>
    <mergeCell ref="D249:F249"/>
    <mergeCell ref="D211:F211"/>
    <mergeCell ref="G211:I211"/>
    <mergeCell ref="D212:F212"/>
    <mergeCell ref="G212:I212"/>
    <mergeCell ref="D213:I213"/>
    <mergeCell ref="D214:F214"/>
    <mergeCell ref="G214:I214"/>
    <mergeCell ref="B217:D217"/>
    <mergeCell ref="E217:F217"/>
    <mergeCell ref="D245:F245"/>
    <mergeCell ref="G245:I245"/>
    <mergeCell ref="D246:F246"/>
    <mergeCell ref="G246:I246"/>
    <mergeCell ref="D247:F247"/>
    <mergeCell ref="G247:I247"/>
    <mergeCell ref="E242:G242"/>
    <mergeCell ref="D244:F244"/>
    <mergeCell ref="D102:F102"/>
    <mergeCell ref="G102:I102"/>
    <mergeCell ref="D103:F103"/>
    <mergeCell ref="G103:I103"/>
    <mergeCell ref="D105:F105"/>
    <mergeCell ref="D113:F113"/>
    <mergeCell ref="G113:I113"/>
    <mergeCell ref="D114:F114"/>
    <mergeCell ref="G114:I114"/>
    <mergeCell ref="D104:G104"/>
    <mergeCell ref="B108:D108"/>
    <mergeCell ref="E108:F108"/>
    <mergeCell ref="D106:F106"/>
    <mergeCell ref="E110:G110"/>
    <mergeCell ref="D112:F112"/>
    <mergeCell ref="G112:I112"/>
    <mergeCell ref="B107:D107"/>
    <mergeCell ref="E107:F107"/>
    <mergeCell ref="E98:G98"/>
    <mergeCell ref="D100:F100"/>
    <mergeCell ref="G100:I100"/>
    <mergeCell ref="D101:F101"/>
    <mergeCell ref="G101:I101"/>
    <mergeCell ref="E85:F85"/>
    <mergeCell ref="D79:F79"/>
    <mergeCell ref="G79:I79"/>
    <mergeCell ref="D80:F80"/>
    <mergeCell ref="G80:I80"/>
    <mergeCell ref="D81:F81"/>
    <mergeCell ref="G81:I81"/>
    <mergeCell ref="B85:D85"/>
    <mergeCell ref="E87:G87"/>
    <mergeCell ref="D88:F88"/>
    <mergeCell ref="G88:I88"/>
    <mergeCell ref="D89:F89"/>
    <mergeCell ref="G89:I89"/>
    <mergeCell ref="D90:F90"/>
    <mergeCell ref="G90:I90"/>
    <mergeCell ref="D91:F91"/>
    <mergeCell ref="G91:I91"/>
    <mergeCell ref="D92:F92"/>
    <mergeCell ref="G92:I92"/>
    <mergeCell ref="B74:D74"/>
    <mergeCell ref="E74:F74"/>
    <mergeCell ref="E76:G76"/>
    <mergeCell ref="D78:F78"/>
    <mergeCell ref="G78:I78"/>
    <mergeCell ref="D82:F82"/>
    <mergeCell ref="D83:F83"/>
    <mergeCell ref="B84:D84"/>
    <mergeCell ref="E84:F84"/>
    <mergeCell ref="D70:F70"/>
    <mergeCell ref="G70:I70"/>
    <mergeCell ref="D71:F71"/>
    <mergeCell ref="D72:F72"/>
    <mergeCell ref="B73:D73"/>
    <mergeCell ref="E73:F73"/>
    <mergeCell ref="D67:F67"/>
    <mergeCell ref="G67:I67"/>
    <mergeCell ref="D68:F68"/>
    <mergeCell ref="G68:I68"/>
    <mergeCell ref="D69:F69"/>
    <mergeCell ref="G69:I69"/>
    <mergeCell ref="B62:D62"/>
    <mergeCell ref="E62:F62"/>
    <mergeCell ref="B63:D63"/>
    <mergeCell ref="E63:F63"/>
    <mergeCell ref="E65:G65"/>
    <mergeCell ref="G66:I66"/>
    <mergeCell ref="D58:F58"/>
    <mergeCell ref="G58:I58"/>
    <mergeCell ref="D59:F59"/>
    <mergeCell ref="G59:I59"/>
    <mergeCell ref="D60:F60"/>
    <mergeCell ref="D61:F61"/>
    <mergeCell ref="E54:G54"/>
    <mergeCell ref="D55:F55"/>
    <mergeCell ref="G55:I55"/>
    <mergeCell ref="D56:F56"/>
    <mergeCell ref="G56:I56"/>
    <mergeCell ref="D57:F57"/>
    <mergeCell ref="G57:I57"/>
    <mergeCell ref="D49:F49"/>
    <mergeCell ref="D50:F50"/>
    <mergeCell ref="B51:D51"/>
    <mergeCell ref="E51:F51"/>
    <mergeCell ref="B52:D52"/>
    <mergeCell ref="E52:F52"/>
    <mergeCell ref="D46:F46"/>
    <mergeCell ref="G46:I46"/>
    <mergeCell ref="D47:F47"/>
    <mergeCell ref="G47:I47"/>
    <mergeCell ref="D48:F48"/>
    <mergeCell ref="G48:I48"/>
    <mergeCell ref="B41:D41"/>
    <mergeCell ref="E41:F41"/>
    <mergeCell ref="E43:G43"/>
    <mergeCell ref="D44:F44"/>
    <mergeCell ref="G44:I44"/>
    <mergeCell ref="D45:F45"/>
    <mergeCell ref="G45:I45"/>
    <mergeCell ref="D37:F37"/>
    <mergeCell ref="G37:I37"/>
    <mergeCell ref="D38:F38"/>
    <mergeCell ref="D39:F39"/>
    <mergeCell ref="B40:D40"/>
    <mergeCell ref="E40:F40"/>
    <mergeCell ref="D34:F34"/>
    <mergeCell ref="G34:I34"/>
    <mergeCell ref="D35:F35"/>
    <mergeCell ref="G35:I35"/>
    <mergeCell ref="D36:F36"/>
    <mergeCell ref="G36:I36"/>
    <mergeCell ref="B29:D29"/>
    <mergeCell ref="E29:F29"/>
    <mergeCell ref="B30:D30"/>
    <mergeCell ref="E30:F30"/>
    <mergeCell ref="E32:G32"/>
    <mergeCell ref="D33:F33"/>
    <mergeCell ref="G33:I33"/>
    <mergeCell ref="D25:F25"/>
    <mergeCell ref="G25:I25"/>
    <mergeCell ref="D26:F26"/>
    <mergeCell ref="G26:I26"/>
    <mergeCell ref="D27:G27"/>
    <mergeCell ref="D28:G28"/>
    <mergeCell ref="E21:G21"/>
    <mergeCell ref="D22:F22"/>
    <mergeCell ref="G22:I22"/>
    <mergeCell ref="D23:F23"/>
    <mergeCell ref="G23:I23"/>
    <mergeCell ref="D24:F24"/>
    <mergeCell ref="G24:I24"/>
    <mergeCell ref="D16:F16"/>
    <mergeCell ref="D17:F17"/>
    <mergeCell ref="B18:D18"/>
    <mergeCell ref="E18:F18"/>
    <mergeCell ref="B19:D19"/>
    <mergeCell ref="E19:F19"/>
    <mergeCell ref="D13:F13"/>
    <mergeCell ref="G13:I13"/>
    <mergeCell ref="D14:F14"/>
    <mergeCell ref="G14:I14"/>
    <mergeCell ref="D15:F15"/>
    <mergeCell ref="G15:I15"/>
    <mergeCell ref="F3:G3"/>
    <mergeCell ref="E10:G10"/>
    <mergeCell ref="D11:F11"/>
    <mergeCell ref="G11:I11"/>
    <mergeCell ref="D12:F12"/>
    <mergeCell ref="G12:I12"/>
    <mergeCell ref="B119:D119"/>
    <mergeCell ref="E119:F119"/>
    <mergeCell ref="D116:F116"/>
    <mergeCell ref="D117:F117"/>
    <mergeCell ref="E132:G132"/>
    <mergeCell ref="D115:F115"/>
    <mergeCell ref="G115:I115"/>
    <mergeCell ref="B118:D118"/>
    <mergeCell ref="E118:F118"/>
    <mergeCell ref="E121:G121"/>
    <mergeCell ref="D123:F123"/>
    <mergeCell ref="G123:I123"/>
    <mergeCell ref="D124:F124"/>
    <mergeCell ref="G124:I124"/>
    <mergeCell ref="D125:F125"/>
    <mergeCell ref="G125:I125"/>
    <mergeCell ref="D126:F126"/>
    <mergeCell ref="G126:I126"/>
    <mergeCell ref="D127:F127"/>
    <mergeCell ref="D128:F128"/>
    <mergeCell ref="B129:D129"/>
    <mergeCell ref="E129:F129"/>
    <mergeCell ref="B130:D130"/>
    <mergeCell ref="E130:F130"/>
    <mergeCell ref="D134:F134"/>
    <mergeCell ref="G134:I134"/>
    <mergeCell ref="D135:F135"/>
    <mergeCell ref="G135:I135"/>
    <mergeCell ref="D136:F136"/>
    <mergeCell ref="G136:I136"/>
    <mergeCell ref="D137:F137"/>
    <mergeCell ref="G137:I137"/>
    <mergeCell ref="B140:D140"/>
    <mergeCell ref="E140:F140"/>
    <mergeCell ref="D138:F138"/>
    <mergeCell ref="D139:F139"/>
    <mergeCell ref="B195:D195"/>
    <mergeCell ref="B185:D185"/>
    <mergeCell ref="E185:F185"/>
    <mergeCell ref="B162:D162"/>
    <mergeCell ref="E162:F162"/>
    <mergeCell ref="B163:D163"/>
    <mergeCell ref="E163:F163"/>
    <mergeCell ref="E176:G176"/>
    <mergeCell ref="D178:F178"/>
    <mergeCell ref="G178:I178"/>
    <mergeCell ref="D179:F179"/>
    <mergeCell ref="G179:I179"/>
    <mergeCell ref="D180:F180"/>
    <mergeCell ref="G180:I180"/>
    <mergeCell ref="D171:F171"/>
    <mergeCell ref="D172:F172"/>
    <mergeCell ref="B173:D173"/>
    <mergeCell ref="E173:F173"/>
    <mergeCell ref="B174:D174"/>
    <mergeCell ref="E174:F174"/>
    <mergeCell ref="E165:G165"/>
    <mergeCell ref="D167:F167"/>
    <mergeCell ref="G167:I167"/>
    <mergeCell ref="D191:F191"/>
    <mergeCell ref="D215:F215"/>
    <mergeCell ref="D216:F216"/>
    <mergeCell ref="G233:I233"/>
    <mergeCell ref="D234:F234"/>
    <mergeCell ref="G234:I234"/>
    <mergeCell ref="D235:F235"/>
    <mergeCell ref="G235:I235"/>
    <mergeCell ref="B141:D141"/>
    <mergeCell ref="E141:F141"/>
    <mergeCell ref="E209:G209"/>
    <mergeCell ref="D181:F181"/>
    <mergeCell ref="G181:I181"/>
    <mergeCell ref="D182:F182"/>
    <mergeCell ref="D183:F183"/>
    <mergeCell ref="B184:D184"/>
    <mergeCell ref="E184:F184"/>
    <mergeCell ref="D168:F168"/>
    <mergeCell ref="G168:I168"/>
    <mergeCell ref="D169:F169"/>
    <mergeCell ref="G169:I169"/>
    <mergeCell ref="D170:F170"/>
    <mergeCell ref="G170:I170"/>
    <mergeCell ref="D193:F193"/>
    <mergeCell ref="D194:F194"/>
    <mergeCell ref="E187:G187"/>
    <mergeCell ref="D189:F189"/>
    <mergeCell ref="G189:I189"/>
    <mergeCell ref="D190:F190"/>
    <mergeCell ref="G190:I190"/>
    <mergeCell ref="B218:D218"/>
    <mergeCell ref="E218:F218"/>
    <mergeCell ref="E198:G198"/>
    <mergeCell ref="D200:F200"/>
    <mergeCell ref="G200:I200"/>
    <mergeCell ref="D201:F201"/>
    <mergeCell ref="G201:I201"/>
    <mergeCell ref="D202:F202"/>
    <mergeCell ref="G202:I202"/>
    <mergeCell ref="D203:F203"/>
    <mergeCell ref="G203:I203"/>
    <mergeCell ref="D204:F204"/>
    <mergeCell ref="D205:F205"/>
    <mergeCell ref="B206:D206"/>
    <mergeCell ref="E206:F206"/>
    <mergeCell ref="B207:D207"/>
    <mergeCell ref="E195:F195"/>
    <mergeCell ref="B196:D196"/>
    <mergeCell ref="E196:F196"/>
    <mergeCell ref="E143:G143"/>
    <mergeCell ref="D145:F145"/>
    <mergeCell ref="G145:I145"/>
    <mergeCell ref="D146:F146"/>
    <mergeCell ref="G146:I146"/>
    <mergeCell ref="D147:F147"/>
    <mergeCell ref="G147:I147"/>
    <mergeCell ref="D148:F148"/>
    <mergeCell ref="G148:I148"/>
    <mergeCell ref="B151:D151"/>
    <mergeCell ref="E151:F151"/>
    <mergeCell ref="B152:D152"/>
    <mergeCell ref="E152:F152"/>
    <mergeCell ref="D149:F149"/>
    <mergeCell ref="D150:F150"/>
    <mergeCell ref="D160:F160"/>
    <mergeCell ref="D161:F161"/>
    <mergeCell ref="E154:G154"/>
    <mergeCell ref="D159:F159"/>
    <mergeCell ref="G159:I159"/>
    <mergeCell ref="D156:F156"/>
    <mergeCell ref="G156:I156"/>
    <mergeCell ref="D157:F157"/>
    <mergeCell ref="G157:I157"/>
    <mergeCell ref="D158:F158"/>
    <mergeCell ref="G158:I158"/>
  </mergeCells>
  <dataValidations count="18">
    <dataValidation type="list" allowBlank="1" sqref="G6" xr:uid="{00000000-0002-0000-0500-000000000000}">
      <formula1>INDIRECT($I$1&amp;"!$J$28:$J$37")</formula1>
    </dataValidation>
    <dataValidation type="list" allowBlank="1" sqref="E30:F30 E41:F41 E52:F52 E19:F19 E85:F85 E63:F63 E74:F74 E108:F108 E119:F119 E284:F284 E251:F252 E152:F153 E141:F142 E207:F208 E163:F164 E174:F175 E240:F241 E218:F219 E273:F273 E229:F230 E262:F262 E185:F186 E196:F197 E295:F295 E130:F130 E306:F306" xr:uid="{00000000-0002-0000-0500-000001000000}">
      <formula1>INDIRECT($I$1&amp;"!$H$28:$H$37")</formula1>
    </dataValidation>
    <dataValidation type="list" allowBlank="1" sqref="E84:F84 E40:F40 E51:F51 E29:F29 E18:F18 E62:F62 E73:F73 E107:F107 E118:F118 E140:F140 E217:F217 E250:F250 E305:F305 E151:F151 E184:F184 E206:F206 E173:F173 E239:F239 E228:F228 E283 E272:F272 E261:F261 E195:F195 E294:F294 E129:F129 E162:F162" xr:uid="{00000000-0002-0000-0500-000002000000}">
      <formula1>INDIRECT($I$1&amp;"!$F$4:$F$25")</formula1>
    </dataValidation>
    <dataValidation allowBlank="1" showInputMessage="1" sqref="I19 I41 I52 I85 I30 I63 I74 I108 I119 I284 I251:I252 I152:I153 I141:I142 I207:I208 I163:I164 I174:I175 I240:I241 I218:I219 I273 I229:I230 I262 I185:I186 I196:I197 I295 I130 I306" xr:uid="{00000000-0002-0000-0500-000003000000}"/>
    <dataValidation type="list" allowBlank="1" sqref="I18 I40 I51 I84 I29 I62 I73 I107 I118 I140 I217 I228 I162 I151 I184 I206 I173 I239 I283 I250 I272 I261 I195 I294 I129 I305" xr:uid="{00000000-0002-0000-0500-000004000000}">
      <formula1>INDIRECT($I$1&amp;"!$I$28:$I$37")</formula1>
    </dataValidation>
    <dataValidation type="list" allowBlank="1" sqref="I17 I39 I50 I83 I28 I61 I72 I106 I117 I139 I216 I227 I161 I150 I183 I205 I172 I238 I282 I249 I271 I260 I194 I293 I128 I304" xr:uid="{00000000-0002-0000-0500-000005000000}">
      <formula1>INDIRECT($I$1&amp;"!$E$4:$E$25")</formula1>
    </dataValidation>
    <dataValidation type="list" allowBlank="1" sqref="I16 I38 I49 I82 I27 I60 I71 I105 I116 I138 I215 I226 I160 I149 I182 I204 I171 I237 I281 I248 I270 I259 I193 I292 I127 I303" xr:uid="{00000000-0002-0000-0500-000006000000}">
      <formula1>INDIRECT($I$1&amp;"!$K$28:$K$37")</formula1>
    </dataValidation>
    <dataValidation type="list" allowBlank="1" sqref="I10 I43 I32 I76 I21 I54 I65 I98 I110 I132 I209 I242 I154 I143 I176 I198 I165 I231 I275 I220 I264 I253 I187 I286 I121 I297" xr:uid="{00000000-0002-0000-0500-000007000000}">
      <formula1>INDIRECT($I$1&amp;"!$D$28:$D$37")</formula1>
    </dataValidation>
    <dataValidation type="list" allowBlank="1" showInputMessage="1" showErrorMessage="1" sqref="I1" xr:uid="{00000000-0002-0000-0500-000008000000}">
      <formula1>"DE, EN, FR, HU"</formula1>
    </dataValidation>
    <dataValidation type="list" errorStyle="warning" allowBlank="1" sqref="G7" xr:uid="{00000000-0002-0000-0500-000009000000}">
      <formula1>INDIRECT($I$1&amp;"!$D$4:$D$25")</formula1>
    </dataValidation>
    <dataValidation type="list" allowBlank="1" sqref="I6" xr:uid="{00000000-0002-0000-0500-00000A000000}">
      <formula1>INDIRECT($I$1&amp;"!$E$28:$E$37")</formula1>
    </dataValidation>
    <dataValidation type="list" errorStyle="information" allowBlank="1" sqref="G5" xr:uid="{00000000-0002-0000-0500-00000B000000}">
      <formula1>INDIRECT($I$1&amp;"!$C$4:$C$25")</formula1>
    </dataValidation>
    <dataValidation type="list" allowBlank="1" showInputMessage="1" sqref="I64 I31 I42" xr:uid="{00000000-0002-0000-0500-00000C000000}">
      <formula1>$V$81:$V$100</formula1>
    </dataValidation>
    <dataValidation type="list" allowBlank="1" showInputMessage="1" sqref="E64 E31" xr:uid="{00000000-0002-0000-0500-00000D000000}">
      <formula1>$S$81:$S$100</formula1>
    </dataValidation>
    <dataValidation type="list" allowBlank="1" sqref="I3" xr:uid="{00000000-0002-0000-0500-00000E000000}">
      <formula1>INDIRECT($I$1&amp;"!$C$28:$C$37")</formula1>
    </dataValidation>
    <dataValidation errorStyle="information" allowBlank="1" sqref="I7" xr:uid="{00000000-0002-0000-0500-00000F000000}"/>
    <dataValidation type="list" errorStyle="information" allowBlank="1" sqref="G8" xr:uid="{00000000-0002-0000-0500-000010000000}">
      <formula1>INDIRECT($I$1&amp;"!$G$4:$G$25")</formula1>
    </dataValidation>
    <dataValidation type="list" allowBlank="1" showInputMessage="1" sqref="C72 C128 C83 C117 C150" xr:uid="{00000000-0002-0000-0500-000011000000}">
      <formula1>$R$103:$R$136</formula1>
    </dataValidation>
  </dataValidations>
  <pageMargins left="0.47" right="0.16" top="0.2" bottom="0" header="0.43000000000000005" footer="0.51"/>
  <pageSetup paperSize="9" scale="62" orientation="portrait" horizontalDpi="4294967292" verticalDpi="429496729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12000000}">
          <x14:formula1>
            <xm:f>DE!$H$4:$H$25</xm:f>
          </x14:formula1>
          <xm:sqref>D10 D43 D32 D54 D21 D176 D209 D65 D76 D98 D110 D132 D143 D154 D242 D198 D165 D231 D275 D220 D264 D253 D187 D286 D121 D297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TDS</vt:lpstr>
      <vt:lpstr>DE</vt:lpstr>
      <vt:lpstr>EN</vt:lpstr>
      <vt:lpstr>FR</vt:lpstr>
      <vt:lpstr>HU</vt:lpstr>
      <vt:lpstr>examples</vt:lpstr>
      <vt:lpstr>EN!DE_MarkerOrder</vt:lpstr>
      <vt:lpstr>FR!DE_MarkerOrder</vt:lpstr>
      <vt:lpstr>HU!DE_MarkerOrder</vt:lpstr>
      <vt:lpstr>EN!DE_SearchPeriod</vt:lpstr>
      <vt:lpstr>FR!DE_SearchPeriod</vt:lpstr>
      <vt:lpstr>HU!DE_SearchPeriod</vt:lpstr>
      <vt:lpstr>HU!OLE_LINK64</vt:lpstr>
      <vt:lpstr>examples!Print_Area</vt:lpstr>
      <vt:lpstr>TDS!Print_Area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Claude WEBER</dc:creator>
  <cp:keywords/>
  <dc:description/>
  <cp:lastModifiedBy>Sanne Haarhuis</cp:lastModifiedBy>
  <cp:lastPrinted>2021-08-07T02:47:12Z</cp:lastPrinted>
  <dcterms:created xsi:type="dcterms:W3CDTF">2003-09-11T06:43:11Z</dcterms:created>
  <dcterms:modified xsi:type="dcterms:W3CDTF">2022-03-17T09:08:49Z</dcterms:modified>
  <cp:category/>
</cp:coreProperties>
</file>